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15" windowHeight="12645" tabRatio="951"/>
  </bookViews>
  <sheets>
    <sheet name="Summary Sheet" sheetId="19" r:id="rId1"/>
    <sheet name="Vendor Requirements" sheetId="2" state="hidden" r:id="rId2"/>
    <sheet name="PBX" sheetId="18" r:id="rId3"/>
    <sheet name="MIS" sheetId="17" r:id="rId4"/>
    <sheet name="MultiMedia" sheetId="16" r:id="rId5"/>
    <sheet name="NGFunctionality" sheetId="15" r:id="rId6"/>
    <sheet name="IVR" sheetId="14" r:id="rId7"/>
    <sheet name="TrunksQueues" sheetId="13" r:id="rId8"/>
    <sheet name="ALIDatabase" sheetId="12" r:id="rId9"/>
    <sheet name="CallFormats" sheetId="11" r:id="rId10"/>
    <sheet name="TechSpecs" sheetId="10" r:id="rId11"/>
    <sheet name="SysAdminMaint" sheetId="9" r:id="rId12"/>
    <sheet name="FutureExpansion" sheetId="8" r:id="rId13"/>
    <sheet name="FunctionsFeatures" sheetId="7" r:id="rId14"/>
    <sheet name="InterfacesStandards" sheetId="6" r:id="rId15"/>
  </sheets>
  <definedNames>
    <definedName name="_xlnm._FilterDatabase" localSheetId="1" hidden="1">'Vendor Requirements'!$A$1:$D$222</definedName>
    <definedName name="_xlnm.Print_Area" localSheetId="1">'Vendor Requirements'!$C$1:$F$225</definedName>
    <definedName name="_xlnm.Print_Titles" localSheetId="1">'Vendor Requirements'!$1:$1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5" l="1"/>
  <c r="C18" i="13" l="1"/>
  <c r="C13" i="17" l="1"/>
  <c r="C11" i="17" l="1"/>
  <c r="C12" i="17"/>
  <c r="C37" i="18"/>
  <c r="C33" i="6"/>
  <c r="C6" i="8"/>
  <c r="C10" i="17"/>
  <c r="C33" i="18"/>
  <c r="C34" i="18"/>
  <c r="C35" i="18"/>
  <c r="C36" i="18"/>
  <c r="C13" i="9"/>
  <c r="C32" i="18" l="1"/>
  <c r="C66" i="19" l="1"/>
  <c r="C65" i="19"/>
  <c r="C64" i="19"/>
  <c r="C61" i="19"/>
  <c r="C60" i="19"/>
  <c r="C59" i="19"/>
  <c r="C56" i="19"/>
  <c r="C55" i="19"/>
  <c r="C54" i="19"/>
  <c r="C51" i="19"/>
  <c r="C50" i="19"/>
  <c r="C49" i="19"/>
  <c r="C46" i="19"/>
  <c r="C45" i="19"/>
  <c r="C44" i="19"/>
  <c r="C41" i="19"/>
  <c r="C40" i="19"/>
  <c r="C39" i="19"/>
  <c r="C36" i="19"/>
  <c r="C35" i="19"/>
  <c r="C34" i="19"/>
  <c r="C31" i="19"/>
  <c r="C30" i="19"/>
  <c r="C29" i="19"/>
  <c r="C26" i="19"/>
  <c r="C25" i="19"/>
  <c r="C24" i="19"/>
  <c r="C16" i="19"/>
  <c r="C15" i="19"/>
  <c r="C14" i="19"/>
  <c r="C21" i="19"/>
  <c r="C20" i="19"/>
  <c r="C19" i="19"/>
  <c r="C11" i="19"/>
  <c r="C10" i="19"/>
  <c r="C9" i="19"/>
  <c r="C6" i="19"/>
  <c r="C5" i="19"/>
  <c r="C4" i="19"/>
  <c r="C31" i="18" l="1"/>
  <c r="C30" i="18"/>
  <c r="C29" i="18"/>
  <c r="C28" i="18"/>
  <c r="C27" i="18"/>
  <c r="C26" i="18"/>
  <c r="C25" i="18"/>
  <c r="C24" i="18"/>
  <c r="C23" i="18"/>
  <c r="C22" i="18"/>
  <c r="C21" i="18"/>
  <c r="C20" i="18"/>
  <c r="C19" i="18"/>
  <c r="C18" i="18"/>
  <c r="C17" i="18"/>
  <c r="C16" i="18"/>
  <c r="C15" i="18"/>
  <c r="C14" i="18"/>
  <c r="C13" i="18"/>
  <c r="C12" i="18"/>
  <c r="C11" i="18"/>
  <c r="C10" i="18"/>
  <c r="C9" i="18"/>
  <c r="C8" i="18"/>
  <c r="C7" i="18"/>
  <c r="C6" i="18"/>
  <c r="C5" i="18"/>
  <c r="C4" i="18"/>
  <c r="C3" i="18"/>
  <c r="C2" i="18"/>
  <c r="C9" i="17"/>
  <c r="C8" i="17"/>
  <c r="C7" i="17"/>
  <c r="C6" i="17"/>
  <c r="C5" i="17"/>
  <c r="C4" i="17"/>
  <c r="C8" i="19" s="1"/>
  <c r="C12" i="19" s="1"/>
  <c r="C3" i="17"/>
  <c r="C2" i="17"/>
  <c r="C8" i="16"/>
  <c r="C7" i="16"/>
  <c r="C6" i="16"/>
  <c r="C5" i="16"/>
  <c r="C4" i="16"/>
  <c r="C13" i="19" s="1"/>
  <c r="C17" i="19" s="1"/>
  <c r="C3" i="16"/>
  <c r="C2" i="16"/>
  <c r="C10" i="15"/>
  <c r="C9" i="15"/>
  <c r="C8" i="15"/>
  <c r="C7" i="15"/>
  <c r="C6" i="15"/>
  <c r="C5" i="15"/>
  <c r="C4" i="15"/>
  <c r="C3" i="15"/>
  <c r="C2" i="15"/>
  <c r="C18" i="19" s="1"/>
  <c r="C22" i="19" s="1"/>
  <c r="C32" i="6"/>
  <c r="C16" i="14"/>
  <c r="C15" i="14"/>
  <c r="C14" i="14"/>
  <c r="C13" i="14"/>
  <c r="C12" i="14"/>
  <c r="C11" i="14"/>
  <c r="C10" i="14"/>
  <c r="C9" i="14"/>
  <c r="C8" i="14"/>
  <c r="C7" i="14"/>
  <c r="C6" i="14"/>
  <c r="C5" i="14"/>
  <c r="C4" i="14"/>
  <c r="C3" i="14"/>
  <c r="C2" i="14"/>
  <c r="C17" i="13"/>
  <c r="C16" i="13"/>
  <c r="C15" i="13"/>
  <c r="C14" i="13"/>
  <c r="C13" i="13"/>
  <c r="C12" i="13"/>
  <c r="C11" i="13"/>
  <c r="C10" i="13"/>
  <c r="C9" i="13"/>
  <c r="C8" i="13"/>
  <c r="C7" i="13"/>
  <c r="C6" i="13"/>
  <c r="C5" i="13"/>
  <c r="C4" i="13"/>
  <c r="C3" i="13"/>
  <c r="C2" i="13"/>
  <c r="C15" i="12"/>
  <c r="C14" i="12"/>
  <c r="C13" i="12"/>
  <c r="C12" i="12"/>
  <c r="C11" i="12"/>
  <c r="C10" i="12"/>
  <c r="C9" i="12"/>
  <c r="C8" i="12"/>
  <c r="C7" i="12"/>
  <c r="C6" i="12"/>
  <c r="C5" i="12"/>
  <c r="C4" i="12"/>
  <c r="C3" i="12"/>
  <c r="C2" i="12"/>
  <c r="C16" i="6"/>
  <c r="C17" i="6"/>
  <c r="C18" i="6"/>
  <c r="C19" i="6"/>
  <c r="C20" i="6"/>
  <c r="C21" i="6"/>
  <c r="C22" i="6"/>
  <c r="C23" i="6"/>
  <c r="C24" i="6"/>
  <c r="C25" i="6"/>
  <c r="C27" i="6"/>
  <c r="C28" i="6"/>
  <c r="C29" i="6"/>
  <c r="C30" i="6"/>
  <c r="C31" i="6"/>
  <c r="C11" i="11"/>
  <c r="C10" i="11"/>
  <c r="C9" i="11"/>
  <c r="C8" i="11"/>
  <c r="C7" i="11"/>
  <c r="C6" i="11"/>
  <c r="C5" i="11"/>
  <c r="C4" i="11"/>
  <c r="C3" i="11"/>
  <c r="C2" i="11"/>
  <c r="C38" i="19"/>
  <c r="C42" i="19" s="1"/>
  <c r="C4" i="10"/>
  <c r="C3" i="10"/>
  <c r="C2" i="10"/>
  <c r="C43" i="19"/>
  <c r="C47" i="19" s="1"/>
  <c r="C12" i="9"/>
  <c r="C11" i="9"/>
  <c r="C10" i="9"/>
  <c r="C9" i="9"/>
  <c r="C8" i="9"/>
  <c r="C7" i="9"/>
  <c r="C6" i="9"/>
  <c r="C5" i="9"/>
  <c r="C4" i="9"/>
  <c r="C3" i="9"/>
  <c r="C2" i="9"/>
  <c r="C5" i="8"/>
  <c r="C4" i="8"/>
  <c r="C3" i="8"/>
  <c r="C2" i="8"/>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58" i="19" s="1"/>
  <c r="C62" i="19" s="1"/>
  <c r="C2" i="7"/>
  <c r="C15" i="6"/>
  <c r="C14" i="6"/>
  <c r="C13" i="6"/>
  <c r="C12" i="6"/>
  <c r="C11" i="6"/>
  <c r="C10" i="6"/>
  <c r="C9" i="6"/>
  <c r="C8" i="6"/>
  <c r="C7" i="6"/>
  <c r="C6" i="6"/>
  <c r="C5" i="6"/>
  <c r="C4" i="6"/>
  <c r="C3" i="6"/>
  <c r="C2" i="6"/>
  <c r="C19" i="2"/>
  <c r="C20" i="2"/>
  <c r="C21" i="2"/>
  <c r="C22" i="2"/>
  <c r="C23" i="2"/>
  <c r="C24" i="2"/>
  <c r="C25" i="2"/>
  <c r="C26" i="2"/>
  <c r="C27" i="2"/>
  <c r="C28" i="2"/>
  <c r="C29" i="2"/>
  <c r="C30" i="2"/>
  <c r="C31" i="2"/>
  <c r="C32" i="2"/>
  <c r="C33" i="2"/>
  <c r="C122" i="2"/>
  <c r="C123" i="2"/>
  <c r="C124" i="2"/>
  <c r="C125" i="2"/>
  <c r="C126" i="2"/>
  <c r="C127" i="2"/>
  <c r="C128" i="2"/>
  <c r="C129" i="2"/>
  <c r="C130" i="2"/>
  <c r="C131" i="2"/>
  <c r="C132" i="2"/>
  <c r="C133" i="2"/>
  <c r="C134" i="2"/>
  <c r="C113" i="2"/>
  <c r="C114" i="2"/>
  <c r="C191" i="2"/>
  <c r="C192" i="2"/>
  <c r="C193" i="2"/>
  <c r="C194" i="2"/>
  <c r="C195" i="2"/>
  <c r="C196" i="2"/>
  <c r="C197" i="2"/>
  <c r="C50" i="2"/>
  <c r="C51" i="2"/>
  <c r="C52" i="2"/>
  <c r="C53" i="2"/>
  <c r="C54" i="2"/>
  <c r="C55" i="2"/>
  <c r="C56" i="2"/>
  <c r="C57" i="2"/>
  <c r="C58" i="2"/>
  <c r="C59" i="2"/>
  <c r="C60" i="2"/>
  <c r="C61" i="2"/>
  <c r="C62" i="2"/>
  <c r="C63" i="2"/>
  <c r="C64" i="2"/>
  <c r="C65" i="2"/>
  <c r="C66" i="2"/>
  <c r="C67" i="2"/>
  <c r="C68" i="2"/>
  <c r="C69" i="2"/>
  <c r="C70" i="2"/>
  <c r="C71" i="2"/>
  <c r="C72" i="2"/>
  <c r="C76"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3" i="19" l="1"/>
  <c r="C7" i="19" s="1"/>
  <c r="C48" i="19"/>
  <c r="C52" i="19" s="1"/>
  <c r="C63" i="19"/>
  <c r="C67" i="19" s="1"/>
  <c r="C28" i="19"/>
  <c r="C32" i="19" s="1"/>
  <c r="C33" i="19"/>
  <c r="C37" i="19" s="1"/>
  <c r="C23" i="19"/>
  <c r="C27" i="19" s="1"/>
  <c r="C53" i="19"/>
  <c r="C57" i="19" s="1"/>
  <c r="C119" i="2"/>
  <c r="C92" i="2"/>
  <c r="C116" i="2"/>
  <c r="C117" i="2"/>
  <c r="C118" i="2"/>
  <c r="C14" i="2" l="1"/>
  <c r="C15" i="2"/>
  <c r="C16" i="2"/>
  <c r="C17" i="2"/>
  <c r="C18" i="2"/>
  <c r="C13" i="2" l="1"/>
  <c r="C189" i="2"/>
  <c r="C190" i="2"/>
  <c r="C188" i="2"/>
  <c r="C181" i="2"/>
  <c r="C182" i="2"/>
  <c r="C183" i="2"/>
  <c r="C184" i="2"/>
  <c r="C185" i="2"/>
  <c r="C186" i="2"/>
  <c r="C187" i="2"/>
  <c r="C224" i="2"/>
  <c r="C225" i="2"/>
  <c r="C145" i="2"/>
  <c r="C146" i="2"/>
  <c r="C223" i="2"/>
  <c r="C151" i="2"/>
  <c r="C36" i="2"/>
  <c r="C37" i="2"/>
  <c r="C38" i="2"/>
  <c r="C39" i="2"/>
  <c r="C40" i="2"/>
  <c r="C41" i="2"/>
  <c r="C42" i="2"/>
  <c r="C43" i="2"/>
  <c r="C44" i="2"/>
  <c r="C45" i="2"/>
  <c r="C46" i="2"/>
  <c r="C47" i="2"/>
  <c r="C48" i="2"/>
  <c r="C49" i="2"/>
  <c r="C159" i="2"/>
  <c r="C160" i="2"/>
  <c r="C161" i="2"/>
  <c r="C162" i="2"/>
  <c r="C163" i="2"/>
  <c r="C164" i="2"/>
  <c r="C165" i="2"/>
  <c r="C166" i="2"/>
  <c r="C167" i="2"/>
  <c r="C115" i="2"/>
  <c r="C35" i="2"/>
  <c r="C88" i="2" l="1"/>
  <c r="C87" i="2"/>
  <c r="C82" i="2"/>
  <c r="C8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80" i="2"/>
  <c r="C179" i="2"/>
  <c r="C178" i="2"/>
  <c r="C177" i="2"/>
  <c r="C176" i="2"/>
  <c r="C175" i="2"/>
  <c r="C174" i="2"/>
  <c r="C173" i="2"/>
  <c r="C172" i="2"/>
  <c r="C171" i="2"/>
  <c r="C170" i="2"/>
  <c r="C169" i="2"/>
  <c r="C168" i="2"/>
  <c r="C158" i="2"/>
  <c r="C157" i="2"/>
  <c r="C156" i="2"/>
  <c r="C155" i="2"/>
  <c r="C154" i="2"/>
  <c r="C153" i="2"/>
  <c r="C152" i="2"/>
  <c r="C150" i="2"/>
  <c r="C149" i="2"/>
  <c r="C148" i="2"/>
  <c r="C147" i="2"/>
  <c r="C144" i="2"/>
  <c r="C143" i="2"/>
  <c r="C142" i="2"/>
  <c r="C141" i="2"/>
  <c r="C140" i="2"/>
  <c r="C139" i="2"/>
  <c r="C138" i="2"/>
  <c r="C137" i="2"/>
  <c r="C136" i="2"/>
  <c r="C135" i="2"/>
  <c r="C120" i="2"/>
  <c r="C121" i="2"/>
  <c r="C112" i="2"/>
  <c r="C111" i="2"/>
  <c r="C110" i="2"/>
  <c r="C109" i="2"/>
  <c r="C108" i="2"/>
  <c r="C107" i="2"/>
  <c r="C106" i="2"/>
  <c r="C105" i="2"/>
  <c r="C104" i="2"/>
  <c r="C103" i="2"/>
  <c r="C102" i="2"/>
  <c r="C101" i="2"/>
  <c r="C100" i="2"/>
  <c r="C99" i="2"/>
  <c r="C98" i="2"/>
  <c r="C97" i="2"/>
  <c r="C96" i="2"/>
  <c r="C95" i="2"/>
  <c r="C94" i="2"/>
  <c r="C93" i="2"/>
  <c r="C91" i="2"/>
  <c r="C90" i="2"/>
  <c r="C89" i="2"/>
  <c r="C86" i="2"/>
  <c r="C85" i="2"/>
  <c r="C84" i="2"/>
  <c r="C81" i="2"/>
  <c r="C80" i="2"/>
  <c r="C79" i="2"/>
  <c r="C78" i="2"/>
  <c r="C77" i="2"/>
  <c r="C75" i="2"/>
  <c r="C74" i="2"/>
  <c r="C73" i="2"/>
  <c r="C34" i="2"/>
  <c r="C12" i="2"/>
  <c r="C11" i="2"/>
  <c r="C10" i="2"/>
  <c r="C9" i="2"/>
  <c r="C8" i="2"/>
  <c r="C7" i="2"/>
  <c r="C6" i="2"/>
  <c r="C5" i="2"/>
  <c r="C4" i="2"/>
  <c r="C3" i="2"/>
  <c r="C2" i="2"/>
</calcChain>
</file>

<file path=xl/sharedStrings.xml><?xml version="1.0" encoding="utf-8"?>
<sst xmlns="http://schemas.openxmlformats.org/spreadsheetml/2006/main" count="1130" uniqueCount="372">
  <si>
    <t>The system architecture must support multi-media requests for assistance, other than simply voice.  Vendor must describe how the system supports multi media requests and describe industry testing for such requests including:</t>
  </si>
  <si>
    <t>d. Real Time Text</t>
  </si>
  <si>
    <t>e. Text to 911</t>
  </si>
  <si>
    <t>f. Text from 911</t>
  </si>
  <si>
    <t>g. Video calls to 911 maintaining 30 frames per second video if offered by the sender.</t>
  </si>
  <si>
    <t>h. Other call formats (non-interactive or advanced automatic crash notification calls for example)</t>
  </si>
  <si>
    <t>c.  Depending on permissions stations are able to review their own calls or those from other work stations.</t>
  </si>
  <si>
    <t>d.  Recordings include all call and media types answered or made in the system (voice, text, video etc.)</t>
  </si>
  <si>
    <t xml:space="preserve"> Survivability and Redundancy</t>
  </si>
  <si>
    <t xml:space="preserve"> Interfaces and Standards</t>
  </si>
  <si>
    <t xml:space="preserve"> Control Functions and Software Features</t>
  </si>
  <si>
    <t xml:space="preserve"> Future Expansion</t>
  </si>
  <si>
    <t xml:space="preserve"> Technical Specifications </t>
  </si>
  <si>
    <t xml:space="preserve"> Call Formats</t>
  </si>
  <si>
    <t xml:space="preserve"> Supported Interfaces</t>
  </si>
  <si>
    <t xml:space="preserve"> ALI Database Access</t>
  </si>
  <si>
    <t xml:space="preserve"> Intelligent Distribution of 9-1-1 Trunks and Lines with Queue Status</t>
  </si>
  <si>
    <t xml:space="preserve"> Integrated Voice Recording</t>
  </si>
  <si>
    <t xml:space="preserve"> Computer Aided Dispatch (CAD)</t>
  </si>
  <si>
    <t xml:space="preserve"> Clock Interface</t>
  </si>
  <si>
    <t xml:space="preserve"> Next Generation Functionality</t>
  </si>
  <si>
    <t xml:space="preserve"> Multi-Media Requests for Assistance</t>
  </si>
  <si>
    <t xml:space="preserve"> Management Information Systems (MIS) Requirements</t>
  </si>
  <si>
    <t xml:space="preserve"> Define expansion capabilities and benefits of the proposed solution.</t>
  </si>
  <si>
    <t xml:space="preserve"> System data must be replicated on multiple servers or at separate locations; no single centralized server solution is acceptable due to survivability and risk mitigation needs.</t>
  </si>
  <si>
    <t xml:space="preserve"> System must support multiple layers of redundant call processing and more than one level of survivability.</t>
  </si>
  <si>
    <t xml:space="preserve"> All major components proposed in the system should be fully redundant allowing for full geographical split location of the system. The system shall be designed to allow distribution of major components between multiple locations without requiring the purchase of additional hardware.</t>
  </si>
  <si>
    <t xml:space="preserve"> The system shall be capable of providing portable operator answering positions using a high-speed IP connection, WiFi connection or IP switched connection to remotely access the NG9-1-1 Telephony Solution utilizing a standalone laptop or other mobile device.</t>
  </si>
  <si>
    <t xml:space="preserve"> The solution must include options for industry standard telephones and be compatible with Voice Recording via IP.</t>
  </si>
  <si>
    <t xml:space="preserve"> The solution MUST meet or exceed all currently adopted NG9-1-1 Standards and be capable of communicating directly with multiple IP selective routing and/or SIP trunk solutions.</t>
  </si>
  <si>
    <t xml:space="preserve"> The NG9-1-1 Telephony Solution shall have the capability to provide a digital T1 (DS1 standard) and/or ISDN-PRI interface for 9-1-1 trunks and administrative lines. For T1s, this must be a direct connect T1 without the requirements for separate analog channel bank equipment. For ISDN-PRI, all relevant features, including Feature Group D, shall be supported. Must be capable of supporting single or dual spans. Must be capable of supporting a mix of T1 and ISDN-PRI on the same hardware.</t>
  </si>
  <si>
    <t xml:space="preserve"> Proposed system must process messages internally with a native SIP design. That is, it must send and receive real-time sessions internally as a SIP proxy.</t>
  </si>
  <si>
    <t xml:space="preserve"> Proposed system must be Session Initiation Protocol (SIP) standards compliant.</t>
  </si>
  <si>
    <t xml:space="preserve"> Proposed system must provide the following telephony interfaces; state your ability to provide each: </t>
  </si>
  <si>
    <t xml:space="preserve"> System should provide 3-digit transfers to other cities/counties in Washington State; and customized selection of various other agencies police/fire agencies.</t>
  </si>
  <si>
    <t xml:space="preserve"> The proposed system must have the ability to record, recall and play back at the minimum the last 30 minutes or the previous 20 calls at each workstation, whichever is greater.</t>
  </si>
  <si>
    <t xml:space="preserve"> The system must have a dedicated abandoned call button and separate abandoned call queue and support distinctive ringing for abandoned calls.</t>
  </si>
  <si>
    <t xml:space="preserve"> The system must be capable of conferencing a minimum of four (4) parties.</t>
  </si>
  <si>
    <t xml:space="preserve"> Call takers must have the ability to put a call on hold such that only they can retrieve it. Placing calls on hold must not be limited in the number of calls placed on hold or parked by the software, but rather be based on system capacity (IE available trunks/lines).</t>
  </si>
  <si>
    <t xml:space="preserve"> Proposed system must support multiple call queue configurations.</t>
  </si>
  <si>
    <t xml:space="preserve"> The system shall support the ability to transfer as required. The system must support pre-programmable intelligent transfer functionality. Including ability to populate a list of responding agencies by discipline based on the ALI information presented at the PSAP.</t>
  </si>
  <si>
    <t xml:space="preserve"> System must provide a maximum of 2 button transfer of 911 calls to a common bank (park function); Allowing another telecommunicator to pick up the call; or the same telecommunicators to retrieve the call.</t>
  </si>
  <si>
    <t xml:space="preserve"> System must indicate who “owns” the parked/held call; currently the parked call has an identifying arrow next to the held line. Combined “Park” should identify the call receiver position number or another proposal to easily and quickly ascertain who placed the call on “park”.</t>
  </si>
  <si>
    <t xml:space="preserve"> System must allow multiple “park” lines to allow multiple 911 calls, as well as, multiple business lines, to be placed into “park” to allow the call receiver the ability to prioritize based on emergency of the caller.</t>
  </si>
  <si>
    <t xml:space="preserve"> System button configuration must be customer definable and be able to accommodate a growing need for buttons for the future.</t>
  </si>
  <si>
    <t xml:space="preserve"> System must be able to house employee phone numbers in an easily accessed format for calling with minimal effort.</t>
  </si>
  <si>
    <t xml:space="preserve"> The system shall have call monitor/observe functionality.</t>
  </si>
  <si>
    <t xml:space="preserve"> The system shall be engineered to provide system-wide reliability. The vendor shall describe their system architecture with respect to the major components or modules, and describe how the system will react to a failure of each major component or module.</t>
  </si>
  <si>
    <t xml:space="preserve"> Automatic TDD/TTY answering system shall be provided system-wide that is utilized by each call-taking position. The system shall be capable of transferring and/or conferencing a TDD/TTY call. The system must allow users to store and access a minimum of 20 pre-programmed TDD/TTY messages and print the previous TDD/TTY conversations.</t>
  </si>
  <si>
    <t xml:space="preserve"> The proposed system shall have the demonstrated ability to effectively manage and process a variety of different call formats, identify current and/or future ability to manage the following:</t>
  </si>
  <si>
    <t xml:space="preserve"> The following incoming telephony interfaces shall be supported:</t>
  </si>
  <si>
    <t xml:space="preserve"> The NG9-1-1 Telephony Solution shall provide two output interfaces to the ALI retrieval system and have an auto and manual ALI re-bid capability.</t>
  </si>
  <si>
    <t xml:space="preserve"> ALI requests shall be made immediately after ANI has been decoded. (Systems that wait for the call taker to go off-hook before sending requests for ALI will not be considered.)</t>
  </si>
  <si>
    <t xml:space="preserve"> In addition to legacy ALI database access, the proposed system shall also natively support XML-ALI based information (PIDF-LO)</t>
  </si>
  <si>
    <t xml:space="preserve"> If the received ALI is unclear or incomplete, a call taker must be able to command the system to repeat the request to the database.</t>
  </si>
  <si>
    <t xml:space="preserve"> Manual requests of ALI shall be available for a call taker-entered ANI.</t>
  </si>
  <si>
    <t xml:space="preserve"> When a 9-1-1 call is received, the ANI controller shall accept multi-frequency codes extended from the Central office and decode the calling telephone number and display it on the screen associated with the answering call taker’s position for both 9-1-1 and Calling Line Identification (CLID) for administrative lines.</t>
  </si>
  <si>
    <t xml:space="preserve"> Immediately thereafter, the ANI controller shall automatically extend the 9-1-1 calling number data to the ALI computer. Then, the ALI information shall display the caller’s address with the ANI. Systems that wait to retrieve ALI until the call is answered are not acceptable.</t>
  </si>
  <si>
    <t xml:space="preserve"> The Telephony Solution must be capable of providing intelligent call distribution of 9-1-1 trunks and administrative lines. The Automatic Call Distribution (ACD) must allow for various routing options, including the following at minimum:</t>
  </si>
  <si>
    <t xml:space="preserve"> The system shall be configurable to allow call takers to bypass ACD assignment and answer any ringing 9-1-1 call directly. Permission to change this feature can be assigned on a per user basis.</t>
  </si>
  <si>
    <t xml:space="preserve"> The system shall allow supervisors and/or call-takers to view real time, concise ALI information of all 9-1-1 calls in queue at the PSAP as well as position status of each workstation from wall mounted reader board</t>
  </si>
  <si>
    <t xml:space="preserve"> System must incorporate a single headset solution that allows a dispatcher to hear and speak on both phone and radio audio through the single headset.</t>
  </si>
  <si>
    <t xml:space="preserve"> The system must provide a monitor/listen only headset jack at each 9-1-1 workstation that is capable of monitoring both phone and radio audio simultaneously.</t>
  </si>
  <si>
    <t xml:space="preserve"> The system must be capable of supporting non-proprietary IP phones, digital phones, and data lines requiring a dial and ring tone (fax machines, modems, and other legacy analog devices).</t>
  </si>
  <si>
    <t xml:space="preserve"> System must provide instant play back feature of calls to the call receiver; allows call receiver the ability to playback the entire 911 call over the phone to an officer or at the work station over a speaker.</t>
  </si>
  <si>
    <t xml:space="preserve"> Call takers must have the ability to retrieve and replay their last 10 calls from the workstation, at a minimum.</t>
  </si>
  <si>
    <t xml:space="preserve"> System must be adaptable to other logging recording system meeting NG9-1-1 Standards</t>
  </si>
  <si>
    <t xml:space="preserve"> System must be capable of pushing ANI/ALI to any modern CAD system via IP and Serial interface</t>
  </si>
  <si>
    <t xml:space="preserve"> The system must be capable of synchronizing to a network time protocol (NTP) source. In the absence of an NTP source, the system shall remain internally synchronized (common equipment and call handling workstations will be synchronized to the common equipment time).</t>
  </si>
  <si>
    <t xml:space="preserve"> The NG9-1-1 Telephony Solution shall provide connectivity to operate distributed PSAP environments across geographically separated sites. This shall include the ability to support a multiple deployment option including the capability to operate a backup site with automatic switchover.</t>
  </si>
  <si>
    <t xml:space="preserve"> The system shall use standard Ethernet LAN cabling between call handling positions and common equipment.</t>
  </si>
  <si>
    <t xml:space="preserve"> All System hardware that is “off the shelf” must have a 5 year support agreement from the hardware vendor, with 4 hour onsite parts replacement.</t>
  </si>
  <si>
    <t xml:space="preserve"> Vendor will quote price for recommended critical spare parts.</t>
  </si>
  <si>
    <t xml:space="preserve"> The system shall be equipped to run self-diagnostic programs and to automatically report any error via audible and visible alarms. In addition, system should provide an external trigger that may be used to initiate other notification systems such as texting, paging or email systems.</t>
  </si>
  <si>
    <t xml:space="preserve"> Emergency Call Routing Function (ECRF)</t>
  </si>
  <si>
    <t xml:space="preserve"> Emergency Services Routing Proxy (ESRP)</t>
  </si>
  <si>
    <t xml:space="preserve"> Emergency Call Routing Proxy (ECRP)</t>
  </si>
  <si>
    <t xml:space="preserve"> MSAG Conversion Service (MCS)</t>
  </si>
  <si>
    <t xml:space="preserve"> Traditional analog or digital telephone calls</t>
  </si>
  <si>
    <t xml:space="preserve"> Wireless calls in compliance with the Federal Communications Commission (“FCC”) Phase I and Phase II mandate for full call integration.</t>
  </si>
  <si>
    <t xml:space="preserve"> Voice Over IP (VoIP) in native (SIP) format in compliance with all currently adopted NG9-1-1 standards</t>
  </si>
  <si>
    <t xml:space="preserve"> Short Messaging System (“SMS”) messaging (Cellular Text), video and photo messaging services and other applicable technologies</t>
  </si>
  <si>
    <t xml:space="preserve"> Instant Messaging (IM)</t>
  </si>
  <si>
    <t xml:space="preserve"> Voice Over IM</t>
  </si>
  <si>
    <t xml:space="preserve"> The system, including MIS shall permit customization of the user interface on a customer and per user basis including screen layout, colors, and fonts.</t>
  </si>
  <si>
    <t xml:space="preserve"> The system must provide the ability to customize standard canned reports to tailor the output as the PSAP requires as well as provide the ability to generate custom reports.  Reports must be able to be saved and run again at a later time.</t>
  </si>
  <si>
    <t xml:space="preserve"> The system shall also provide the ability to schedule reports to be run at specified times and have a method of auto delivery of scheduled reports via email, and provide the ability to run dynamic parameters such as previous day, previous full month, previous year, etc.  </t>
  </si>
  <si>
    <t xml:space="preserve"> The MIS solution must be user programmable to allow for partitioning of remote PSAP/s management information that is retrievable via a secure method by only the PSAP receiving the call/s.</t>
  </si>
  <si>
    <t xml:space="preserve"> The MIS solution must support multiple customers and show site specific information.</t>
  </si>
  <si>
    <t xml:space="preserve"> Outgoing calls that are not connected show the date and time the call was initiated.</t>
  </si>
  <si>
    <t xml:space="preserve"> Proposed system must be compatible with the following PBX Interfaces:</t>
  </si>
  <si>
    <t xml:space="preserve"> The solution must include a PBX soft switch to support the required emergency 10-digit option for citizen reporting, and administrative telephone requirements at each location.  The system must have an intercom capability and recorded announcement capabilities that is customer configurable.</t>
  </si>
  <si>
    <t>System must have one-button transfer, call back, and blind transfer capability</t>
  </si>
  <si>
    <t>System must have independent microphone level and volume adjustments that are saved in the user profile</t>
  </si>
  <si>
    <t>System must have a phone number history search capability</t>
  </si>
  <si>
    <t>PBX functional requirements</t>
  </si>
  <si>
    <t>Users must be able to configure the layout of the graphical user interface 'windows' and window size and positions must be saved to user profile and follow user regardless of which workstation they are using</t>
  </si>
  <si>
    <t xml:space="preserve"> In addition to standard contacts for external call recorders, the workstation shall have a built-in and integrated call recorder as per the following definitions:</t>
  </si>
  <si>
    <t>a.      Built-in – The call recording functionality shall be accessible on-screen via the workstation’s GUI (Graphical User Interface).</t>
  </si>
  <si>
    <t>Surv/Red</t>
  </si>
  <si>
    <t>Interfaces</t>
  </si>
  <si>
    <t>Standards</t>
  </si>
  <si>
    <t>Functions &amp; Features</t>
  </si>
  <si>
    <t>Future Proofing</t>
  </si>
  <si>
    <t xml:space="preserve"> The NG9-1-1 Telephony Solution shall enable call-takers to perform one-button callback for any call type.</t>
  </si>
  <si>
    <t>Call Formats</t>
  </si>
  <si>
    <t>1a</t>
  </si>
  <si>
    <t>1b</t>
  </si>
  <si>
    <t>1c</t>
  </si>
  <si>
    <t>1d</t>
  </si>
  <si>
    <t>1e</t>
  </si>
  <si>
    <t>1f</t>
  </si>
  <si>
    <t>1g</t>
  </si>
  <si>
    <t>1h</t>
  </si>
  <si>
    <t>Admin/Maint</t>
  </si>
  <si>
    <t>Tech Specs</t>
  </si>
  <si>
    <t>ALI DB Access</t>
  </si>
  <si>
    <t>Queues</t>
  </si>
  <si>
    <t>1i</t>
  </si>
  <si>
    <t>Voice Recording</t>
  </si>
  <si>
    <t>CAD</t>
  </si>
  <si>
    <t>Clock Interface</t>
  </si>
  <si>
    <t>NG911 Functionality</t>
  </si>
  <si>
    <t>Multi Media</t>
  </si>
  <si>
    <t>Reporting</t>
  </si>
  <si>
    <t>PBX</t>
  </si>
  <si>
    <t xml:space="preserve">a.      CAMA (analog and T1) </t>
  </si>
  <si>
    <t xml:space="preserve">b.     Loop Start (analog and T1) </t>
  </si>
  <si>
    <t>c.      PRI (T1/E1 with or without QSig interface for PBX interconnect to other PBXs)</t>
  </si>
  <si>
    <t>d.     Ground Start</t>
  </si>
  <si>
    <t>a.      Traditional analog or digital telephone calls</t>
  </si>
  <si>
    <t>b.     Wireless calls in compliance with the FCC Phase I and Phase II mandate for full call integration</t>
  </si>
  <si>
    <t>c.      Voice over IP in native (SIP) format in compliance with the  all currently adopted NG9-1-1 Standards</t>
  </si>
  <si>
    <t>a.      Telephone Line Interface</t>
  </si>
  <si>
    <t>b.     Ring Down Line Interface</t>
  </si>
  <si>
    <t>c.      E9-1-1 CAMA Analog Trunk</t>
  </si>
  <si>
    <t>d.     Digital T1 Interface</t>
  </si>
  <si>
    <t>e.      ISDN Primary Rate Interface</t>
  </si>
  <si>
    <t>f.      Enhanced MF Signaling Interface</t>
  </si>
  <si>
    <t>g.     Direct IP Telephony Interconnection</t>
  </si>
  <si>
    <t>a.      The capability to route the call that has been waiting the longest to the first available operator (longest idle)</t>
  </si>
  <si>
    <t>b.     The capability to ring all answering positions</t>
  </si>
  <si>
    <t xml:space="preserve">c.      Linear </t>
  </si>
  <si>
    <t>d.     Circular</t>
  </si>
  <si>
    <t>e.      Multiple Queues</t>
  </si>
  <si>
    <t>f.      Refuse Call</t>
  </si>
  <si>
    <t>g.     Control DND</t>
  </si>
  <si>
    <t>h.     Overflow</t>
  </si>
  <si>
    <t>b.     Integrated – Individual recordings shall be accessible via their associated on-screen call records. In other words, the relationship between a given call event, the ALI, and associated audio recording is clearly displayed.</t>
  </si>
  <si>
    <t>a.      Analog</t>
  </si>
  <si>
    <t>b.     T1</t>
  </si>
  <si>
    <t>c.      ISDN-PRI with or without QSig</t>
  </si>
  <si>
    <t>d.     SIP over Ethernet</t>
  </si>
  <si>
    <t>The system shall deliver true NG9-1-1 functionality as envisioned by U.S. Department Of Transportation (“USDOT”), NENA and others). Agencies require that the system be compliant with standards of industry associations, regulatory bodies, carriers and vendors. Vendor must describe how the system will comply with standards as they exist at the time of proposal for such core NG9-1-1 functions as:</t>
  </si>
  <si>
    <t>VR</t>
  </si>
  <si>
    <t>NGF</t>
  </si>
  <si>
    <t>MM</t>
  </si>
  <si>
    <t>RPTS</t>
  </si>
  <si>
    <t>ALI</t>
  </si>
  <si>
    <t>CF</t>
  </si>
  <si>
    <t>IF</t>
  </si>
  <si>
    <t>TS</t>
  </si>
  <si>
    <t>FP</t>
  </si>
  <si>
    <t>SR</t>
  </si>
  <si>
    <t>IS</t>
  </si>
  <si>
    <t>FF</t>
  </si>
  <si>
    <t>AM</t>
  </si>
  <si>
    <t>Q</t>
  </si>
  <si>
    <t>CI</t>
  </si>
  <si>
    <t>#</t>
  </si>
  <si>
    <t>Solution proposed works with off the shelf hardware and agencies can purchase own hardware based on minimum/optimal specifications provided by Vendor.</t>
  </si>
  <si>
    <t>Detail any limitations to different sites using differing hardware.  For example a new site comes on the system, can they purchase new workstations that do not match those of other sites or must all sites upgrade to same configurations.</t>
  </si>
  <si>
    <t xml:space="preserve"> System Administration and Maintenance</t>
  </si>
  <si>
    <t>System allows users to log into any workstation with the same credentials and then select a "role" or "queue group" or multiples of such to log into.</t>
  </si>
  <si>
    <t>Able to make an outgoing call if the user is not logged into a queue.</t>
  </si>
  <si>
    <t>Able to make an outgoing call if user is busied.</t>
  </si>
  <si>
    <t>Incoming 911 call doesn't override when trying to make an outgoing call.</t>
  </si>
  <si>
    <t>Describe how/if the solution transitions PIDF-LO information into legacy MSAG locations for delivery to call taker interface and CAD through interface.</t>
  </si>
  <si>
    <t xml:space="preserve"> ALI and additional location data is displayed  with certainty radius and both are delivered to CAD.</t>
  </si>
  <si>
    <t>Supervisor can review, over write, or delete staff outgoing recordings.</t>
  </si>
  <si>
    <t>Supervisor can over write any outgoing recording on any line or queue, system wide, in cases of major events.</t>
  </si>
  <si>
    <t>If there is no identified role defined for the user a default layout is presented.</t>
  </si>
  <si>
    <t>If integrated map is used system it allows calls to be displayed and controlled (answered, held, hung up etc) on the map.</t>
  </si>
  <si>
    <t>Describe customer programmable (without network or Tier 1-3 support) ACD capabilities the system includes.</t>
  </si>
  <si>
    <t>Users must be able to adjust the size of the font for windows and tabs and setting must be saved in the user profile and follow user regardless of which workstation they are using</t>
  </si>
  <si>
    <t xml:space="preserve"> System must have the ability for a supervisor, or other authorized user or position, to remotely monitor another call taker position without the knowledge of the person being monitored; the system must also allow the monitoring party to be able to “take over” or barge in to the call if needed.</t>
  </si>
  <si>
    <t>System is able to return a fast busy when a queue has reached a designated maximum number of calls.</t>
  </si>
  <si>
    <t>ANI/ALI display can be customized and include NG911 PIDF information as it becomes available.</t>
  </si>
  <si>
    <t>Functional Elements in the solution allow each site/agency to have it's own policies, including security policies.</t>
  </si>
  <si>
    <t>Management Console Requirements meet or exceed NENA/APCO REQ-001.1.2-2018, Next Generation 9-1-1 Public Safety Answering Point Requirements.</t>
  </si>
  <si>
    <t>Ability to share incident data to other Functional Elements via Emergency Incident Data Document (EIDD) or Emergency Incident Data Object (EIDO)</t>
  </si>
  <si>
    <t>If Administrative PBX is involved in handling NG9-1-1 calls, then processing of administrative tasks shall not affect the performance of the emergency services.</t>
  </si>
  <si>
    <t xml:space="preserve"> Border Control Function (BCF) - BCF exists between the PSAP and any other external network to which is it connected and between the ESInet and the PSAP.</t>
  </si>
  <si>
    <t>i.      Based on any available information in the signaling message, for example language preference.</t>
  </si>
  <si>
    <t>1j</t>
  </si>
  <si>
    <t>j.    Multiple combinations of each option above</t>
  </si>
  <si>
    <t>If an emergency call has been alternate routed from another PSAP, the call taker will receive indication of the rerouting including the reason.</t>
  </si>
  <si>
    <t>If applicable, describe how the system integrates with additional data about a call, caller or location providers like RapidSOS or Smart911</t>
  </si>
  <si>
    <t xml:space="preserve"> Describe how the system could push additional data about a call, caller or location and other data to any modern CAD system via IP and Serial Interface in order to share beginning life cycle information of the incident.</t>
  </si>
  <si>
    <t xml:space="preserve"> If a DDoS mitigation service is used describe configuration and outline the DDoS strategy.</t>
  </si>
  <si>
    <t xml:space="preserve"> No single major component failure shall disable the system capacity.</t>
  </si>
  <si>
    <t>Ability to program system to leverage Virtual Hold Technology</t>
  </si>
  <si>
    <t>Interactive Media Response is provided with PBX system to allow for call answer.</t>
  </si>
  <si>
    <t xml:space="preserve"> The solution must be compliant with all applicable standards, requirements and specification, including but not limited to: 
UL
IETF
IEEE</t>
  </si>
  <si>
    <t>Planned Outage:  default routing (missing or malformed location information)</t>
  </si>
  <si>
    <t>Planned Outage:  PSAP - scheduled outage - after hours</t>
  </si>
  <si>
    <t>Planned Outage:  PSAP - scheduled outage - scheduled maintenance</t>
  </si>
  <si>
    <t>Unplanned Outage:  PSAP unscheduled outage</t>
  </si>
  <si>
    <t>Unplanned Outage:  PSAP evacuation</t>
  </si>
  <si>
    <t>Unplanned Outage:  PSAP unreachable (major disaster)</t>
  </si>
  <si>
    <t>How are PRRs tested for correctness during the implementation and editing process</t>
  </si>
  <si>
    <t>7a</t>
  </si>
  <si>
    <t>7b</t>
  </si>
  <si>
    <t>7c</t>
  </si>
  <si>
    <t>7d</t>
  </si>
  <si>
    <t>7e</t>
  </si>
  <si>
    <t>7f</t>
  </si>
  <si>
    <t>7g</t>
  </si>
  <si>
    <t>Describe your vision of the role PRRs will play in diverting calls with new characteristics such as IoT or non-interactive calls.</t>
  </si>
  <si>
    <t>9a</t>
  </si>
  <si>
    <t>9b</t>
  </si>
  <si>
    <t>9c</t>
  </si>
  <si>
    <t>9d</t>
  </si>
  <si>
    <t>Y/N/O</t>
  </si>
  <si>
    <t>For any systems that have active/stand-by, how are failures determined, and how long does it take to detect a failure and activate a stand-by system.</t>
  </si>
  <si>
    <t>How are databases, large and small, maintained reliable?  How long does replication take?</t>
  </si>
  <si>
    <t>Are processes to maintain and upgrade the systems stable, well documented, conservative, automated and are upgrades "slow-rolled"?</t>
  </si>
  <si>
    <t>What spares are required / recommended for equipment and where are the technicians relative to where the equipment would be installed?</t>
  </si>
  <si>
    <t>For systems that are active-active, are all redundant copies always active and always accepting traffic?  How do the clients detect failures and how long does that take?</t>
  </si>
  <si>
    <t>Describe company's involvement in standard making processes and roadmap to ensure solution continues to evolve as standards evolve.</t>
  </si>
  <si>
    <t>Able to prioritize incoming calls by queue and longest ring time.</t>
  </si>
  <si>
    <t>When making calls to a phone system that has automatic Media Answering system can recognize and send appropriate tones for system to accept input.</t>
  </si>
  <si>
    <t>Agencies can install workstation application onto another shared system (Phone application can be installed on a CAD workstation if it meets the system requirements)</t>
  </si>
  <si>
    <t xml:space="preserve"> As-built information will be provided including configuration diagrams, subnet plans and implementation punch lists. Documentation must show:  hosted CPE locations and configuration, hosted CPE connectivity and redundancy, ESInet system connectivity, equipment  and hardware components that represent a potential access point to the network that could present vulnerability.</t>
  </si>
  <si>
    <t>The system shall allow supervisors to view the status of each call taker positions and what queue(s) or roles they are logged into</t>
  </si>
  <si>
    <t>Presents the status of the following:  Number of Active 9-1-1 Calls, Number 9-1-1 Calls on Hold, Number of 9-1-1 Calls Ringing, Number of Active Call Takers, Ring time performance compared to Site specified standard (NENA, NFPA or other standard)</t>
  </si>
  <si>
    <t xml:space="preserve"> System shall be fully compatible with industry standard VoIP and analog recording solutions</t>
  </si>
  <si>
    <t xml:space="preserve"> Policy Routing Functions (PRF), Policy Store and Policy Routing Rules (PRR) - Identify for the following situation  how the solution addresses each of these situations and what options are available to the site/agency:</t>
  </si>
  <si>
    <t>Describe your vision of a Management Console user interface.</t>
  </si>
  <si>
    <t>Functional Elements in the solution allow each site/agency to control access to configuration data specific to that site/agency.</t>
  </si>
  <si>
    <t>Describe in detail how the solution accomplish the functionality described in NENA/APCO REQ-001.1.2-2018, Next Generation 9-1-1 Public Safety Answering Point Requirements</t>
  </si>
  <si>
    <t xml:space="preserve"> Comprehensive CDR data must be able to be exported to an archive database for an external MIS to consume. </t>
  </si>
  <si>
    <t>O</t>
  </si>
  <si>
    <t>Vendor acknowledges that proposers understand call handling, incident handling and dispatch functional elements and their solutions are prepared or are preparing to implement the standards related to these.  This includes but is not limited to:
NENA-STA-010.2-2017, NENA i3 Standard for Next Generation 9-1-1
ANS CANDIDATE NENA-STA-010.3-20YY, NENA i3 Standard for NG 9-1-1
NENA/APCO-REQ-001.1.2-2018, Next Generation 9-1-1 Public Safety Answering Point Requirements
NENA-STA-012.2-2017, NENA Standard for NG9-1-1 Additional Data
APCO/NENA 2.105.1-2017 EIDD
NENA-STA-019-2018, NG9-1-1 Call Processing Metrics Standard</t>
  </si>
  <si>
    <t xml:space="preserve"> The speed dial library must allow users to search for an entry by typing the first few letters of the entry to narrow down results, and must be capable of having separate lists for each site/agency.</t>
  </si>
  <si>
    <t>Must be able to transfer call to another PSAP inside or outside the state via predefined "star codes" or 10 digit number.  When using star code transfers, ALI Information must be transferred with the call</t>
  </si>
  <si>
    <t xml:space="preserve"> Proposed system must be expandable (without adding controllers or an additional rack or backroom also known as a forklift upgrade) to accommodate growth from current capacity. System expandability should support potential for expanding to serve new PSAPs without necessity for additional hardware at host sites.  Identify full number of stations/calls or other capabilities the system, as quoted, can expand to without additional racks, servers etc. at hosting sites</t>
  </si>
  <si>
    <t xml:space="preserve"> The system programming must include automatic diagnostic routines and the automatic notification of any system errors to both the normal system maintenance staff as well as identified site/agency staff.</t>
  </si>
  <si>
    <t xml:space="preserve"> Speed dial lists must be site/agency configurable and accessible from every workstation. Speed dial should be a one click or button operation. Speed dials must be able to be grouped into categories. Speed dials should be context sensitive such that a single speed dial button will perform different functions based on the current state of the call taker’s CTI application (Idle 9-1-1 etc.).</t>
  </si>
  <si>
    <t xml:space="preserve"> The system must provide alarming capabilities for any element of equipment or network failure to the vendor, and PSAP supervisory and site/agency IT staff.  Ability to notify via automated call, text or email to multiple separate contacts.</t>
  </si>
  <si>
    <t xml:space="preserve"> Vendor must detail how Tier 1 maintenance support is provided by site/agency staff (onsite training of staff, etc)</t>
  </si>
  <si>
    <t xml:space="preserve"> The system shall provide the ability to display ALI information or available additional data about a call, caller or location to the call-taker before the call is answered.  ANI/ALI information and additional data about a call, caller or location must be transferred with the call when a call is transferred to another dispatch position, or to another PSAP.  ALI rebids must be capable of having different timers for each site/agency.</t>
  </si>
  <si>
    <t>Functional Elements in the solution do not allow the provisioning of an site/agency to affect the provisioning of another site/agency.</t>
  </si>
  <si>
    <t>The system must provide a comprehensive integrated MIS solution that allows site/agency staff to report on real time as well as historical statistics.</t>
  </si>
  <si>
    <t xml:space="preserve"> The system must have a built-in site/agency configurable voice messaging system that will inform each user when they have a message waiting via message waiting light, email, or other method of notification and be configured to support a defined memory capacity.</t>
  </si>
  <si>
    <t xml:space="preserve"> The system shall have a complete portable solution for off-site call handling operations provided a nominal broadband access is achievable between the main or back-up PSAP and the virtual PSAP.</t>
  </si>
  <si>
    <t>Vendor must connect to State ESInet via SIP following the ESInet-PSAP SIP Interface Control Document (Appendix A)</t>
  </si>
  <si>
    <t xml:space="preserve">Integrated texting solution must be site/agency specific - some sites may integrate and others may not. </t>
  </si>
  <si>
    <t>If Site elects to integrate Vendor must integrate following the specifrications in MSRP Text to 9-1-1 Guide for PSAPS (Appendix B)</t>
  </si>
  <si>
    <t>Any quoted price must include costs associated with connecting to ESInet for SIP and MSRP if elected by the site.</t>
  </si>
  <si>
    <t>Quotes for system must be sparated by site/agency.</t>
  </si>
  <si>
    <t>Ability to deliver Voice Mail via .wav or other audio format by email or text if configured, and can be cconfigured by user/extension</t>
  </si>
  <si>
    <t>Ability to add voice mail boxes for extensions that do not have handsets attached</t>
  </si>
  <si>
    <t>On Site Administrators must be able to configure IVR/ACD.  Assistance available when needed</t>
  </si>
  <si>
    <t>On Site Administrators must be able to configure Add/Delete/Change Extensions as necessary   Assistance available when needed</t>
  </si>
  <si>
    <t>On Site Administrators Must be able to configure Voice Mail Boxes as necessary   Assistance available when needed</t>
  </si>
  <si>
    <t>Scalable call time out values with a maximum higher than 120 seconds</t>
  </si>
  <si>
    <t>On site and remote access to check Voicemail</t>
  </si>
  <si>
    <t>Prompts for the user to configure voice mail options</t>
  </si>
  <si>
    <t xml:space="preserve">Phone Options prompted for users, ability to turn of prompts if not needed </t>
  </si>
  <si>
    <t>Displays that allow to see if other lines are busy/on DND</t>
  </si>
  <si>
    <t>Ability to add Epansion Module for Reception Sets</t>
  </si>
  <si>
    <t>Ability to Transfer, Park/Hold conference incoming and outbound calls</t>
  </si>
  <si>
    <t>Caller ID from incoming calls</t>
  </si>
  <si>
    <t>Reporting available on Queues/Agent Groups Extensions etc</t>
  </si>
  <si>
    <t>Call Center Capability-Ability for Multi Call Anserining center that can scale from 1-20 positions as needed/logged in not attached to the 911 Call Answering solution</t>
  </si>
  <si>
    <t>Abiltiy to Configure System Contacts</t>
  </si>
  <si>
    <t>Abiltiy to Configure User Contacts</t>
  </si>
  <si>
    <t>Abiltiy to send call to voice mail after ringing</t>
  </si>
  <si>
    <t>Ability to place an extension into Do Not Disturb</t>
  </si>
  <si>
    <t>Ability to add Conference Sets</t>
  </si>
  <si>
    <t>Ability to customize ringers</t>
  </si>
  <si>
    <t>Abiltiy to configure Agent Groups, Auto Attendent/IVR, Prompt greetings that can be set by, mut not limited to:
Schedule, Holiday Rules, Emergency Rules, Impromptu Greetings as necessary to be recorded from any handset</t>
  </si>
  <si>
    <t>Voicemail Hot desking</t>
  </si>
  <si>
    <t>Ability to purchase phone sets of the shelf, ability to use existing hand sets would be preferred</t>
  </si>
  <si>
    <t xml:space="preserve">Configure call pick up from multiple extension locations.  </t>
  </si>
  <si>
    <t xml:space="preserve"> The system shall allow supervisors and/or call-takers to view real time, concise ALI information of all 9-1-1 calls in queue at the PSAP as well as position status of each workstation from any workstation</t>
  </si>
  <si>
    <t xml:space="preserve"> Proposed system shall support a distributed architecture and allow for flexible rules-based call routing using different gateways in different locations, including automated fail-over in case a gateway is temporarily unavailable. Automatic Alarming to NOC should gateway be unavailable.</t>
  </si>
  <si>
    <t xml:space="preserve"> The system architecture shall be such that the failure of any one component or module will not result in total system failure, but only the loss of the equipment associated with that module. All vital system modules must be protected through the use of redundant modules to eliminate any single point of failure. It is mandatory that any central processor shall be fully duplicated in a hot standby mode. Switch-over shall be automatic and shall not require manual intervention.  Automatic notification will be made to the NOC for any such failure.</t>
  </si>
  <si>
    <t>Call handling reliability will be defined in a Service Level Agreement and will include defects.  For example a call that is delivered without location information, or has severe echo, low audio or delay.</t>
  </si>
  <si>
    <t xml:space="preserve"> The system must be designed so that no calls in progress will be dropped or lost due to failure of the telephony servers. Conference servers are not an acceptable substitution.  Stand by phones are not required by the PSAP but could be used with PSAP agreement.</t>
  </si>
  <si>
    <t>Ability to pull and connect to hardwired satelite line.</t>
  </si>
  <si>
    <t>Describe any audible and visual signals which are available for incoming calls. Describe how calls are presented to a workstation and the ability of the user or administrator to configure these.</t>
  </si>
  <si>
    <t xml:space="preserve"> System must be touch screen, but must also be able to use the Genovation-type external keypad for dialing, hanging up, putting calls on hold, etc.  Genovations Keypad is configurable by local site administrators.</t>
  </si>
  <si>
    <t xml:space="preserve"> The system must provide a hold function that makes it possible for any 9-1-1 call taker to retrieve a call put on hold by another call taker.  ANI/ALI information and additional data about a call, caller or location must be handed to whoever retrieves the call.  </t>
  </si>
  <si>
    <t>Calls on hold show hold time, workstation last putting the call on hold and have an optional visual and audible hold reminder.</t>
  </si>
  <si>
    <t>Ability to export and upload data from csv.</t>
  </si>
  <si>
    <t>Ability to assign permissions at the user level to allow for updates to the list.</t>
  </si>
  <si>
    <t>Upgrades are backward compatible.</t>
  </si>
  <si>
    <t>Ability to send notice of mis-route digitally to db manager for correction.</t>
  </si>
  <si>
    <t>h.     Hardwired Sat Phone Connect</t>
  </si>
  <si>
    <t>i.      In house PBX Interface</t>
  </si>
  <si>
    <t>Automatic ALI rebid timing set by site by site administrators.</t>
  </si>
  <si>
    <t>Describe how the system reports incorrect ALI information to technical staff.</t>
  </si>
  <si>
    <t>Manual requests can be configured with site specific fields required i.e. Reason field.</t>
  </si>
  <si>
    <t xml:space="preserve"> The system shall have the ability to play pre-recorded system announcements to incoming callers and have separate recordings for each incoming line and queuefor both 911 and admin or PBX lines.  Perhaps using an Interactive Media Response FE.</t>
  </si>
  <si>
    <t>Y/N</t>
  </si>
  <si>
    <t>Comments</t>
  </si>
  <si>
    <t>Describe how your company approaches or has approached changes to parent companies/ buy-outs.  The agencies have experienced difficulties with current vendors being bought out with costly and unwanted change requirements.  How will you combat this in the future?</t>
  </si>
  <si>
    <t>Total</t>
  </si>
  <si>
    <t>Yes</t>
  </si>
  <si>
    <t>No</t>
  </si>
  <si>
    <t>Unanswered</t>
  </si>
  <si>
    <t>Other</t>
  </si>
  <si>
    <t>MIS</t>
  </si>
  <si>
    <t>Y</t>
  </si>
  <si>
    <t>N</t>
  </si>
  <si>
    <t>Column1</t>
  </si>
  <si>
    <t>Multi-Media</t>
  </si>
  <si>
    <t>NG Functionality</t>
  </si>
  <si>
    <t>IVR</t>
  </si>
  <si>
    <t>Trunks &amp; Queues</t>
  </si>
  <si>
    <t>ALI Database</t>
  </si>
  <si>
    <t>Sys Admin/Maint</t>
  </si>
  <si>
    <t>Future Expansion</t>
  </si>
  <si>
    <t>Interfaces &amp; Standards</t>
  </si>
  <si>
    <t>Complete each tab by identifying if the product fully meets the item (Y), does not meet (N), or partially meets or other criteria (O)</t>
  </si>
  <si>
    <t>Add notes to the comment column to support the answer or provide additional information.  All answers will be summarized below.</t>
  </si>
  <si>
    <t>Direct communication to support techs for admins requiring next level support - instant messaging or other fast and easy method for example.</t>
  </si>
  <si>
    <t>Ability to schedule voice mail greetings (for managing out of office for example</t>
  </si>
  <si>
    <t>Ability to add phone sets after initial install, configure buttons and customize displays</t>
  </si>
  <si>
    <t>Ability to record calls as needed, recall recordings from a handset or authorized PC</t>
  </si>
  <si>
    <t xml:space="preserve"> The MIS solution must be user programmable to allow for partitioning of remote PSAP's management information that is retrievable via a secure method by only the PSAP receiving the calls.</t>
  </si>
  <si>
    <t>Reports on TTY events inbound and outbound from the system</t>
  </si>
  <si>
    <t>Integrates with RapidSOS (if yes, describe how the integration works)</t>
  </si>
  <si>
    <t>If applicable, describe how the system integrates with other additional data about a call, caller like Smart911</t>
  </si>
  <si>
    <t xml:space="preserve"> The system shall have the ability to play pre-recorded system announcements to incoming callers and have separate recordings for each incoming line and queue for both 911 and admin or PBX lines.  Perhaps using an Interactive Media Response FE.</t>
  </si>
  <si>
    <t>Supervisor can override any outgoing recording on any line or queue, system wide, in cases of major events.</t>
  </si>
  <si>
    <t xml:space="preserve"> The system must be capable of supporting non-proprietary IP phones, digital phones, and data lines requiring a dial and ring tone (voice and tone activated IVR, fax machines, modems, and other legacy analog devices).</t>
  </si>
  <si>
    <t xml:space="preserve"> As-built information will be provided including configuration diagrams, subnet plans and implementation punch lists. Documentation must show:  hosted CPE locations and configuration, hosted CPE connectivity and redundancy, ESInet system connectivity,IP addresses for all connected telephony devices and servers, all sys admin users and passwords, equipment  and hardware components that represent a potential access point to the network that could present vulnerability.</t>
  </si>
  <si>
    <t>Describe your update methodology - for example how often do you push out new releases, fixes etc</t>
  </si>
  <si>
    <t>Users must be able to configure the layout of the graphical user interface 'windows' and window size and positions must be saved to user profile and follow user regardless of which workstation they are using, flexability by site to allow or disallow this functionality.</t>
  </si>
  <si>
    <t xml:space="preserve"> The system shall support the ability to transfer as required. The system must support pre-programmable intelligent transfer functionality. Including ability to populate a list of responding agencies by discipline based on the ALI information or ESN presented at the PSAP.</t>
  </si>
  <si>
    <t>Ability to send message to relay that can activate other devices (lights, sounds etc)</t>
  </si>
  <si>
    <t xml:space="preserve"> System must incorporate a 2 single headset solutions that allows a dispatcher to hear and speak on both phone and radio audio through the single headset.</t>
  </si>
  <si>
    <t>If requested, system must be touch screen capable, but must also be able to use the Genovation-type external keypad for dialing, hanging up, putting calls on hold, etc.  Genovations Keypad is configurable by local site administrators.</t>
  </si>
  <si>
    <t>Ability to use a "," to inject a pause into a phone number in contacts</t>
  </si>
  <si>
    <t xml:space="preserve"> Comprehensive Call Detail Record (CDR) data must be able to be exported to an archive database for an external MIS to consume. </t>
  </si>
  <si>
    <t xml:space="preserve"> The system shall provide the ability to schedule reports to be run at specified times and have a method of auto delivery of scheduled reports via email, and provide the ability to run dynamic parameters such as previous day, previous full month, previous year, etc.  </t>
  </si>
  <si>
    <t>Reporting available on individual queues, queue groups, agent groups, and lines</t>
  </si>
  <si>
    <t>PBX admin call reporting available</t>
  </si>
  <si>
    <t xml:space="preserve"> Proposed system must be compatible with the following PBX Interfaces:
Analog
T1
ISDN-PRI with or without Qsig
SIP over Ethernet</t>
  </si>
  <si>
    <t>Quotes for system must be separated by site/agency.</t>
  </si>
  <si>
    <t>The solution meets the requirement described in NENA/APCO REQ-001.1.2-2018, Next Generation 9-1-1 Public Safety Answering Point Requirements Section 2.5.4 PSAP Administrave PBX</t>
  </si>
  <si>
    <t>The solution accomplishes the functionality for call handling described in NENA/APCO REQ-001.1.2-2018, Next Generation 9-1-1 Public Safety Answering Point Requirements Section 2.6 Communications Functional Elements</t>
  </si>
  <si>
    <t>A call that is being transferred to another PSAP Is not lost if the originating PSAP disconnects before the receiving PSAP answers</t>
  </si>
  <si>
    <t>Reporting computations are derived from metrics in NENA-STA-019.1.2018 - NENA NG911 Call Processing Metrics</t>
  </si>
  <si>
    <t>Call Center Capability-Ability for Multi Call Anserining center that can scale from 1-20 positions per site as needed, with log in, and not attached to the 911 Call Answering solution</t>
  </si>
  <si>
    <t>Ability to purchase phone sets off the shelf, ability to use existing hand sets would be preferred - see PSAP Detail sheets for handset specifics.</t>
  </si>
  <si>
    <t>PBX Softphone system capable of running on a virtual server</t>
  </si>
  <si>
    <t>ability to handle multiple agent queues, auto attendents and IVRs.  Identify the minimum number of queues required.</t>
  </si>
  <si>
    <t>The system architecture must support requests for assistance where multi-media is attached to the call, other than simply voice.  Vendor must describe how the system supports multi media requests and describe industry testing for such requests including:</t>
  </si>
  <si>
    <t>CPE returns a 200 OK message when a call is placed into a Queue at the PSAP.</t>
  </si>
  <si>
    <t>When location information is received in the PIDF-LO, the system will include this information in place of the ALI information historically displayed. When the location information contained in the PIDF-LO is LbyR, the system shall deference the information and display the received results to the dereference query.”</t>
  </si>
  <si>
    <t>c.      Voice over IP in native (SIP) format in compliance with NENA-STA-010.2-2017, NENA i3 Standard for Next Generation 9-1-1</t>
  </si>
  <si>
    <t>g. Video calls to 911 maintaining 30 frames per second video if offered by the sender with minimum resolution of 720p (1280 x 720 pixels,
progressive, at 30 frames per second); ideal resolution of 1080p30,
1080p50, or 1080p60 (1920 x 1080 pixels, progressive, at 30, 50,
or 60 frames per second, respectively)</t>
  </si>
  <si>
    <t>The system shall be engineered to provide system-wide availability of 5-9’s. The vendor shall describe the architecture employed to achieve this. In addition, the vendor shall describe all mechanisms/functionality which ensures system survivability, along with the steps/procedures for disaster mitigation/recovery. E.g., virtual servers and restoral through “snapshots”.</t>
  </si>
  <si>
    <t>Identify any other shared functional elements that the solution can be co-installed with (Phone application can be installed on a CAD workstation if it meets the system requirements) - and list any special requirements for doing so.</t>
  </si>
  <si>
    <t>Ability to export and upload data from csv, XML (for contact lists for example)</t>
  </si>
  <si>
    <t>Must be able to transfer call to another PSAP inside or outside the state via predefined "star codes" or 10 digit number.  When using star code transfers, location Information must be transferred with the call (selective transfer)</t>
  </si>
  <si>
    <t>Vendor must connect to State ESInet via SIP following the ESInet-PSAP SIP Interface Control Document.</t>
  </si>
  <si>
    <t>If Site elects to integrate Vendor must integrate following the specifrications in MSRP Text to 9-1-1 Guide for PSAPS.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</si>
</sst>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Arial Black"/>
      <family val="2"/>
    </font>
    <font>
      <sz val="11"/>
      <name val="Calibri"/>
      <family val="2"/>
      <scheme val="minor"/>
    </font>
    <font>
      <sz val="12"/>
      <name val="Arial Black"/>
      <family val="2"/>
    </font>
    <font>
      <sz val="11"/>
      <color theme="0"/>
      <name val="Calibri"/>
      <family val="2"/>
      <scheme val="minor"/>
    </font>
  </fonts>
  <fills count="2">
    <fill>
      <patternFill patternType="none"/>
    </fill>
    <fill>
      <patternFill patternType="gray125"/>
    </fill>
  </fills>
  <borders count="10">
    <border>
      <left/>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44">
    <xf numFmtId="0" fontId="0" fillId="0" borderId="0" xfId="0"/>
    <xf numFmtId="0" fontId="1" fillId="0" borderId="0" xfId="0" applyFont="1" applyAlignment="1"/>
    <xf numFmtId="0" fontId="2" fillId="0" borderId="5" xfId="0" applyFont="1" applyFill="1" applyBorder="1"/>
    <xf numFmtId="0" fontId="3" fillId="0" borderId="5" xfId="0" applyFont="1" applyFill="1" applyBorder="1" applyAlignment="1"/>
    <xf numFmtId="0" fontId="0" fillId="0" borderId="5" xfId="0" applyBorder="1"/>
    <xf numFmtId="0" fontId="2" fillId="0" borderId="5" xfId="0" applyFont="1" applyFill="1" applyBorder="1" applyAlignment="1">
      <alignment vertical="top"/>
    </xf>
    <xf numFmtId="0" fontId="3" fillId="0" borderId="5" xfId="0" applyFont="1" applyFill="1" applyBorder="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applyFill="1" applyAlignment="1">
      <alignment horizontal="center" vertical="top"/>
    </xf>
    <xf numFmtId="0" fontId="2" fillId="0" borderId="0" xfId="0" applyFont="1" applyFill="1" applyAlignment="1">
      <alignment horizontal="center" vertical="top"/>
    </xf>
    <xf numFmtId="12" fontId="2" fillId="0" borderId="0" xfId="0" applyNumberFormat="1" applyFont="1" applyFill="1" applyAlignment="1">
      <alignment horizontal="center" vertical="top"/>
    </xf>
    <xf numFmtId="49" fontId="3" fillId="0" borderId="5" xfId="0" applyNumberFormat="1" applyFont="1" applyFill="1" applyBorder="1" applyAlignment="1">
      <alignment horizontal="center" vertical="top" wrapText="1"/>
    </xf>
    <xf numFmtId="49" fontId="2" fillId="0" borderId="5" xfId="0" applyNumberFormat="1" applyFont="1" applyFill="1" applyBorder="1" applyAlignment="1">
      <alignment horizontal="left" vertical="top" wrapText="1"/>
    </xf>
    <xf numFmtId="49" fontId="2" fillId="0" borderId="5" xfId="0" applyNumberFormat="1" applyFont="1" applyFill="1" applyBorder="1" applyAlignment="1">
      <alignment vertical="top" wrapText="1"/>
    </xf>
    <xf numFmtId="49" fontId="0" fillId="0" borderId="0" xfId="0" applyNumberFormat="1" applyFill="1" applyAlignment="1">
      <alignment vertical="top" wrapText="1"/>
    </xf>
    <xf numFmtId="49" fontId="0" fillId="0" borderId="5" xfId="0" applyNumberFormat="1" applyFill="1" applyBorder="1" applyAlignment="1">
      <alignment vertical="top" wrapText="1"/>
    </xf>
    <xf numFmtId="0" fontId="0" fillId="0" borderId="0" xfId="0" applyFill="1"/>
    <xf numFmtId="0" fontId="3" fillId="0" borderId="0" xfId="0" applyFont="1" applyFill="1" applyAlignment="1">
      <alignment vertical="top"/>
    </xf>
    <xf numFmtId="0" fontId="2" fillId="0" borderId="0" xfId="0" applyFont="1" applyFill="1" applyAlignment="1">
      <alignment vertical="top"/>
    </xf>
    <xf numFmtId="0" fontId="4" fillId="0" borderId="0" xfId="0" applyFont="1" applyFill="1"/>
    <xf numFmtId="0" fontId="3" fillId="0" borderId="5" xfId="0" applyFont="1" applyFill="1" applyBorder="1" applyAlignment="1" applyProtection="1">
      <protection locked="0"/>
    </xf>
    <xf numFmtId="0" fontId="2" fillId="0" borderId="5" xfId="0" applyFont="1" applyFill="1" applyBorder="1" applyProtection="1">
      <protection locked="0"/>
    </xf>
    <xf numFmtId="0" fontId="0" fillId="0" borderId="0" xfId="0" applyProtection="1">
      <protection locked="0"/>
    </xf>
    <xf numFmtId="0" fontId="3" fillId="0" borderId="5" xfId="0" applyFont="1" applyFill="1" applyBorder="1" applyAlignment="1" applyProtection="1">
      <alignment vertical="top"/>
      <protection hidden="1"/>
    </xf>
    <xf numFmtId="49" fontId="3" fillId="0" borderId="5" xfId="0" applyNumberFormat="1" applyFont="1" applyFill="1" applyBorder="1" applyAlignment="1" applyProtection="1">
      <alignment horizontal="center" vertical="top" wrapText="1"/>
      <protection hidden="1"/>
    </xf>
    <xf numFmtId="0" fontId="2" fillId="0" borderId="5" xfId="0" applyFont="1" applyFill="1" applyBorder="1" applyAlignment="1" applyProtection="1">
      <alignment vertical="top"/>
      <protection hidden="1"/>
    </xf>
    <xf numFmtId="49" fontId="2" fillId="0" borderId="5" xfId="0" applyNumberFormat="1" applyFont="1" applyFill="1" applyBorder="1" applyAlignment="1" applyProtection="1">
      <alignment horizontal="left" vertical="top" wrapText="1"/>
      <protection hidden="1"/>
    </xf>
    <xf numFmtId="49" fontId="2" fillId="0" borderId="5" xfId="0" applyNumberFormat="1" applyFont="1" applyFill="1" applyBorder="1" applyAlignment="1" applyProtection="1">
      <alignment vertical="top" wrapText="1"/>
      <protection hidden="1"/>
    </xf>
    <xf numFmtId="0" fontId="0" fillId="0" borderId="0" xfId="0" applyProtection="1">
      <protection hidden="1"/>
    </xf>
    <xf numFmtId="0" fontId="0" fillId="0" borderId="5" xfId="0" applyBorder="1" applyAlignment="1" applyProtection="1">
      <alignment wrapText="1"/>
      <protection hidden="1"/>
    </xf>
    <xf numFmtId="0" fontId="0" fillId="0" borderId="5" xfId="0" applyBorder="1" applyProtection="1">
      <protection locked="0"/>
    </xf>
    <xf numFmtId="0" fontId="0" fillId="0" borderId="0" xfId="0" applyAlignment="1" applyProtection="1">
      <alignment wrapText="1"/>
      <protection hidden="1"/>
    </xf>
    <xf numFmtId="49" fontId="0" fillId="0" borderId="5" xfId="0" applyNumberFormat="1" applyFill="1" applyBorder="1" applyAlignment="1" applyProtection="1">
      <alignment vertical="top" wrapText="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2" xfId="0" applyBorder="1" applyProtection="1">
      <protection hidden="1"/>
    </xf>
    <xf numFmtId="0" fontId="0" fillId="0" borderId="0" xfId="0" applyBorder="1" applyProtection="1">
      <protection hidden="1"/>
    </xf>
    <xf numFmtId="0" fontId="0" fillId="0" borderId="3" xfId="0" applyBorder="1" applyProtection="1">
      <protection hidden="1"/>
    </xf>
    <xf numFmtId="0" fontId="0" fillId="0" borderId="1" xfId="0" applyBorder="1" applyProtection="1">
      <protection hidden="1"/>
    </xf>
    <xf numFmtId="0" fontId="0" fillId="0" borderId="9" xfId="0" applyBorder="1" applyProtection="1">
      <protection hidden="1"/>
    </xf>
    <xf numFmtId="0" fontId="0" fillId="0" borderId="4" xfId="0" applyBorder="1" applyProtection="1">
      <protection hidden="1"/>
    </xf>
  </cellXfs>
  <cellStyles count="1">
    <cellStyle name="Normal" xfId="0" builtinId="0"/>
  </cellStyles>
  <dxfs count="3">
    <dxf>
      <font>
        <strike val="0"/>
        <outline val="0"/>
        <shadow val="0"/>
        <u val="none"/>
        <vertAlign val="baseline"/>
        <sz val="11"/>
        <color theme="0"/>
        <name val="Calibri"/>
        <scheme val="minor"/>
      </font>
      <fill>
        <patternFill patternType="none">
          <fgColor indexed="64"/>
          <bgColor auto="1"/>
        </patternFill>
      </fill>
    </dxf>
    <dxf>
      <font>
        <strike val="0"/>
        <outline val="0"/>
        <shadow val="0"/>
        <u val="none"/>
        <vertAlign val="baseline"/>
        <sz val="11"/>
        <color theme="0"/>
        <name val="Calibri"/>
        <scheme val="minor"/>
      </font>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A1:AA5" totalsRowShown="0" headerRowDxfId="2" dataDxfId="1">
  <autoFilter ref="AA1:AA5"/>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tabSelected="1" workbookViewId="0">
      <selection activeCell="B7" sqref="B7"/>
    </sheetView>
  </sheetViews>
  <sheetFormatPr defaultRowHeight="15" x14ac:dyDescent="0.25"/>
  <cols>
    <col min="1" max="1" width="21.140625" style="29" bestFit="1" customWidth="1"/>
    <col min="2" max="2" width="15.28515625" style="29" customWidth="1"/>
    <col min="3" max="3" width="9" style="29"/>
    <col min="27" max="27" width="10.140625" customWidth="1"/>
  </cols>
  <sheetData>
    <row r="1" spans="1:27" x14ac:dyDescent="0.25">
      <c r="A1" s="29" t="s">
        <v>326</v>
      </c>
      <c r="AA1" s="17" t="s">
        <v>317</v>
      </c>
    </row>
    <row r="2" spans="1:27" ht="15.75" thickBot="1" x14ac:dyDescent="0.3">
      <c r="A2" s="29" t="s">
        <v>327</v>
      </c>
      <c r="AA2" s="20"/>
    </row>
    <row r="3" spans="1:27" x14ac:dyDescent="0.25">
      <c r="A3" s="35" t="s">
        <v>125</v>
      </c>
      <c r="B3" s="36" t="s">
        <v>309</v>
      </c>
      <c r="C3" s="37">
        <f>COUNTA(PBX!C:C)</f>
        <v>36</v>
      </c>
      <c r="AA3" s="20" t="s">
        <v>315</v>
      </c>
    </row>
    <row r="4" spans="1:27" x14ac:dyDescent="0.25">
      <c r="A4" s="38"/>
      <c r="B4" s="39" t="s">
        <v>310</v>
      </c>
      <c r="C4" s="40">
        <f>COUNTIF(PBX!E:E,"Y")</f>
        <v>0</v>
      </c>
      <c r="AA4" s="20" t="s">
        <v>316</v>
      </c>
    </row>
    <row r="5" spans="1:27" x14ac:dyDescent="0.25">
      <c r="A5" s="38"/>
      <c r="B5" s="39" t="s">
        <v>311</v>
      </c>
      <c r="C5" s="40">
        <f>COUNTIF(PBX!E:E,"N")</f>
        <v>0</v>
      </c>
      <c r="AA5" s="20" t="s">
        <v>242</v>
      </c>
    </row>
    <row r="6" spans="1:27" x14ac:dyDescent="0.25">
      <c r="A6" s="38"/>
      <c r="B6" s="39" t="s">
        <v>313</v>
      </c>
      <c r="C6" s="40">
        <f>COUNTIF(PBX!E:E,"O")</f>
        <v>0</v>
      </c>
    </row>
    <row r="7" spans="1:27" ht="15.75" thickBot="1" x14ac:dyDescent="0.3">
      <c r="A7" s="41"/>
      <c r="B7" s="42" t="s">
        <v>312</v>
      </c>
      <c r="C7" s="43">
        <f>C3-C4-C5-C6</f>
        <v>36</v>
      </c>
    </row>
    <row r="8" spans="1:27" x14ac:dyDescent="0.25">
      <c r="A8" s="35" t="s">
        <v>314</v>
      </c>
      <c r="B8" s="36" t="s">
        <v>309</v>
      </c>
      <c r="C8" s="37">
        <f>COUNTA(MIS!C:C)</f>
        <v>12</v>
      </c>
    </row>
    <row r="9" spans="1:27" x14ac:dyDescent="0.25">
      <c r="A9" s="38"/>
      <c r="B9" s="39" t="s">
        <v>310</v>
      </c>
      <c r="C9" s="40">
        <f>COUNTIF(MIS!E:E,"Y")</f>
        <v>0</v>
      </c>
    </row>
    <row r="10" spans="1:27" x14ac:dyDescent="0.25">
      <c r="A10" s="38"/>
      <c r="B10" s="39" t="s">
        <v>311</v>
      </c>
      <c r="C10" s="40">
        <f>COUNTIF(MIS!E:E,"N")</f>
        <v>0</v>
      </c>
    </row>
    <row r="11" spans="1:27" x14ac:dyDescent="0.25">
      <c r="A11" s="38"/>
      <c r="B11" s="39" t="s">
        <v>313</v>
      </c>
      <c r="C11" s="40">
        <f>COUNTIF(MIS!E:E,"O")</f>
        <v>0</v>
      </c>
    </row>
    <row r="12" spans="1:27" ht="15.75" thickBot="1" x14ac:dyDescent="0.3">
      <c r="A12" s="41"/>
      <c r="B12" s="42" t="s">
        <v>312</v>
      </c>
      <c r="C12" s="43">
        <f>C8-C9-C10-C11</f>
        <v>12</v>
      </c>
    </row>
    <row r="13" spans="1:27" x14ac:dyDescent="0.25">
      <c r="A13" s="35" t="s">
        <v>318</v>
      </c>
      <c r="B13" s="36" t="s">
        <v>309</v>
      </c>
      <c r="C13" s="37">
        <f>COUNTA(MultiMedia!C:C)</f>
        <v>7</v>
      </c>
    </row>
    <row r="14" spans="1:27" x14ac:dyDescent="0.25">
      <c r="A14" s="38"/>
      <c r="B14" s="39" t="s">
        <v>310</v>
      </c>
      <c r="C14" s="40">
        <f>COUNTIF(MultiMedia!E:E,"Y")</f>
        <v>0</v>
      </c>
    </row>
    <row r="15" spans="1:27" x14ac:dyDescent="0.25">
      <c r="A15" s="38"/>
      <c r="B15" s="39" t="s">
        <v>311</v>
      </c>
      <c r="C15" s="40">
        <f>COUNTIF(MultiMedia!E:E,"N")</f>
        <v>0</v>
      </c>
    </row>
    <row r="16" spans="1:27" x14ac:dyDescent="0.25">
      <c r="A16" s="38"/>
      <c r="B16" s="39" t="s">
        <v>313</v>
      </c>
      <c r="C16" s="40">
        <f>COUNTIF(MultiMedia!E:E,"O")</f>
        <v>0</v>
      </c>
    </row>
    <row r="17" spans="1:3" ht="15.75" thickBot="1" x14ac:dyDescent="0.3">
      <c r="A17" s="41"/>
      <c r="B17" s="42" t="s">
        <v>312</v>
      </c>
      <c r="C17" s="43">
        <f>C13-C14-C15-C16</f>
        <v>7</v>
      </c>
    </row>
    <row r="18" spans="1:3" x14ac:dyDescent="0.25">
      <c r="A18" s="35" t="s">
        <v>319</v>
      </c>
      <c r="B18" s="36" t="s">
        <v>309</v>
      </c>
      <c r="C18" s="37">
        <f>COUNTA(NGFunctionality!C:C)</f>
        <v>10</v>
      </c>
    </row>
    <row r="19" spans="1:3" x14ac:dyDescent="0.25">
      <c r="A19" s="38"/>
      <c r="B19" s="39" t="s">
        <v>310</v>
      </c>
      <c r="C19" s="40">
        <f>COUNTIF(NGFunctionality!E:E,"Y")</f>
        <v>0</v>
      </c>
    </row>
    <row r="20" spans="1:3" x14ac:dyDescent="0.25">
      <c r="A20" s="38"/>
      <c r="B20" s="39" t="s">
        <v>311</v>
      </c>
      <c r="C20" s="40">
        <f>COUNTIF(NGFunctionality!E:E,"N")</f>
        <v>0</v>
      </c>
    </row>
    <row r="21" spans="1:3" x14ac:dyDescent="0.25">
      <c r="A21" s="38"/>
      <c r="B21" s="39" t="s">
        <v>313</v>
      </c>
      <c r="C21" s="40">
        <f>COUNTIF(NGFunctionality!E:E,"O")</f>
        <v>0</v>
      </c>
    </row>
    <row r="22" spans="1:3" ht="15.75" thickBot="1" x14ac:dyDescent="0.3">
      <c r="A22" s="41"/>
      <c r="B22" s="42" t="s">
        <v>312</v>
      </c>
      <c r="C22" s="43">
        <f>C18-C19-C20-C21</f>
        <v>10</v>
      </c>
    </row>
    <row r="23" spans="1:3" x14ac:dyDescent="0.25">
      <c r="A23" s="35" t="s">
        <v>320</v>
      </c>
      <c r="B23" s="36" t="s">
        <v>309</v>
      </c>
      <c r="C23" s="37">
        <f>COUNTA(IVR!C:C)</f>
        <v>15</v>
      </c>
    </row>
    <row r="24" spans="1:3" x14ac:dyDescent="0.25">
      <c r="A24" s="38"/>
      <c r="B24" s="39" t="s">
        <v>310</v>
      </c>
      <c r="C24" s="40">
        <f>COUNTIF(IVR!E:E,"Y")</f>
        <v>0</v>
      </c>
    </row>
    <row r="25" spans="1:3" x14ac:dyDescent="0.25">
      <c r="A25" s="38"/>
      <c r="B25" s="39" t="s">
        <v>311</v>
      </c>
      <c r="C25" s="40">
        <f>COUNTIF(IVR!E:E,"N")</f>
        <v>0</v>
      </c>
    </row>
    <row r="26" spans="1:3" x14ac:dyDescent="0.25">
      <c r="A26" s="38"/>
      <c r="B26" s="39" t="s">
        <v>313</v>
      </c>
      <c r="C26" s="40">
        <f>COUNTIF(IVR!E:E,"O")</f>
        <v>0</v>
      </c>
    </row>
    <row r="27" spans="1:3" ht="15.75" thickBot="1" x14ac:dyDescent="0.3">
      <c r="A27" s="41"/>
      <c r="B27" s="42" t="s">
        <v>312</v>
      </c>
      <c r="C27" s="43">
        <f>C23-C24-C25-C26</f>
        <v>15</v>
      </c>
    </row>
    <row r="28" spans="1:3" x14ac:dyDescent="0.25">
      <c r="A28" s="35" t="s">
        <v>321</v>
      </c>
      <c r="B28" s="36" t="s">
        <v>309</v>
      </c>
      <c r="C28" s="37">
        <f>COUNTA(TrunksQueues!C:C)</f>
        <v>17</v>
      </c>
    </row>
    <row r="29" spans="1:3" x14ac:dyDescent="0.25">
      <c r="A29" s="38"/>
      <c r="B29" s="39" t="s">
        <v>310</v>
      </c>
      <c r="C29" s="40">
        <f>COUNTIF(TrunksQueues!E:E,"Y")</f>
        <v>0</v>
      </c>
    </row>
    <row r="30" spans="1:3" x14ac:dyDescent="0.25">
      <c r="A30" s="38"/>
      <c r="B30" s="39" t="s">
        <v>311</v>
      </c>
      <c r="C30" s="40">
        <f>COUNTIF(TrunksQueues!E:E,"N")</f>
        <v>0</v>
      </c>
    </row>
    <row r="31" spans="1:3" x14ac:dyDescent="0.25">
      <c r="A31" s="38"/>
      <c r="B31" s="39" t="s">
        <v>313</v>
      </c>
      <c r="C31" s="40">
        <f>COUNTIF(TrunksQueues!E:E,"O")</f>
        <v>0</v>
      </c>
    </row>
    <row r="32" spans="1:3" ht="15.75" thickBot="1" x14ac:dyDescent="0.3">
      <c r="A32" s="41"/>
      <c r="B32" s="42" t="s">
        <v>312</v>
      </c>
      <c r="C32" s="43">
        <f>C28-C29-C30-C31</f>
        <v>17</v>
      </c>
    </row>
    <row r="33" spans="1:3" x14ac:dyDescent="0.25">
      <c r="A33" s="35" t="s">
        <v>322</v>
      </c>
      <c r="B33" s="36" t="s">
        <v>309</v>
      </c>
      <c r="C33" s="37">
        <f>COUNTA(ALIDatabase!C:C)</f>
        <v>14</v>
      </c>
    </row>
    <row r="34" spans="1:3" x14ac:dyDescent="0.25">
      <c r="A34" s="38"/>
      <c r="B34" s="39" t="s">
        <v>310</v>
      </c>
      <c r="C34" s="40">
        <f>COUNTIF(ALIDatabase!E:E,"Y")</f>
        <v>0</v>
      </c>
    </row>
    <row r="35" spans="1:3" x14ac:dyDescent="0.25">
      <c r="A35" s="38"/>
      <c r="B35" s="39" t="s">
        <v>311</v>
      </c>
      <c r="C35" s="40">
        <f>COUNTIF(ALIDatabase!E:E,"N")</f>
        <v>0</v>
      </c>
    </row>
    <row r="36" spans="1:3" x14ac:dyDescent="0.25">
      <c r="A36" s="38"/>
      <c r="B36" s="39" t="s">
        <v>313</v>
      </c>
      <c r="C36" s="40">
        <f>COUNTIF(ALIDatabase!E:E,"O")</f>
        <v>0</v>
      </c>
    </row>
    <row r="37" spans="1:3" ht="15.75" thickBot="1" x14ac:dyDescent="0.3">
      <c r="A37" s="41"/>
      <c r="B37" s="42" t="s">
        <v>312</v>
      </c>
      <c r="C37" s="43">
        <f>C33-C34-C35-C36</f>
        <v>14</v>
      </c>
    </row>
    <row r="38" spans="1:3" x14ac:dyDescent="0.25">
      <c r="A38" s="35" t="s">
        <v>105</v>
      </c>
      <c r="B38" s="36" t="s">
        <v>309</v>
      </c>
      <c r="C38" s="37">
        <f>COUNTA(CallFormats!C:C)</f>
        <v>10</v>
      </c>
    </row>
    <row r="39" spans="1:3" x14ac:dyDescent="0.25">
      <c r="A39" s="38"/>
      <c r="B39" s="39" t="s">
        <v>310</v>
      </c>
      <c r="C39" s="40">
        <f>COUNTIF(CallFormats!E:E,"Y")</f>
        <v>0</v>
      </c>
    </row>
    <row r="40" spans="1:3" x14ac:dyDescent="0.25">
      <c r="A40" s="38"/>
      <c r="B40" s="39" t="s">
        <v>311</v>
      </c>
      <c r="C40" s="40">
        <f>COUNTIF(CallFormats!E:E,"N")</f>
        <v>0</v>
      </c>
    </row>
    <row r="41" spans="1:3" x14ac:dyDescent="0.25">
      <c r="A41" s="38"/>
      <c r="B41" s="39" t="s">
        <v>313</v>
      </c>
      <c r="C41" s="40">
        <f>COUNTIF(CallFormats!E:E,"O")</f>
        <v>0</v>
      </c>
    </row>
    <row r="42" spans="1:3" ht="15.75" thickBot="1" x14ac:dyDescent="0.3">
      <c r="A42" s="41"/>
      <c r="B42" s="42" t="s">
        <v>312</v>
      </c>
      <c r="C42" s="43">
        <f>C38-C39-C40-C41</f>
        <v>10</v>
      </c>
    </row>
    <row r="43" spans="1:3" x14ac:dyDescent="0.25">
      <c r="A43" s="35" t="s">
        <v>115</v>
      </c>
      <c r="B43" s="36" t="s">
        <v>309</v>
      </c>
      <c r="C43" s="37">
        <f>COUNTA(TechSpecs!C:C)</f>
        <v>3</v>
      </c>
    </row>
    <row r="44" spans="1:3" x14ac:dyDescent="0.25">
      <c r="A44" s="38"/>
      <c r="B44" s="39" t="s">
        <v>310</v>
      </c>
      <c r="C44" s="40">
        <f>COUNTIF(TechSpecs!E:E,"Y")</f>
        <v>0</v>
      </c>
    </row>
    <row r="45" spans="1:3" x14ac:dyDescent="0.25">
      <c r="A45" s="38"/>
      <c r="B45" s="39" t="s">
        <v>311</v>
      </c>
      <c r="C45" s="40">
        <f>COUNTIF(TechSpecs!E:E,"N")</f>
        <v>0</v>
      </c>
    </row>
    <row r="46" spans="1:3" x14ac:dyDescent="0.25">
      <c r="A46" s="38"/>
      <c r="B46" s="39" t="s">
        <v>313</v>
      </c>
      <c r="C46" s="40">
        <f>COUNTIF(TechSpecs!E:E,"O")</f>
        <v>0</v>
      </c>
    </row>
    <row r="47" spans="1:3" ht="15.75" thickBot="1" x14ac:dyDescent="0.3">
      <c r="A47" s="41"/>
      <c r="B47" s="42" t="s">
        <v>312</v>
      </c>
      <c r="C47" s="43">
        <f>C43-C44-C45-C46</f>
        <v>3</v>
      </c>
    </row>
    <row r="48" spans="1:3" x14ac:dyDescent="0.25">
      <c r="A48" s="35" t="s">
        <v>323</v>
      </c>
      <c r="B48" s="36" t="s">
        <v>309</v>
      </c>
      <c r="C48" s="37">
        <f>COUNTA(SysAdminMaint!C:C)</f>
        <v>12</v>
      </c>
    </row>
    <row r="49" spans="1:3" x14ac:dyDescent="0.25">
      <c r="A49" s="38"/>
      <c r="B49" s="39" t="s">
        <v>310</v>
      </c>
      <c r="C49" s="40">
        <f>COUNTIF(SysAdminMaint!E:E,"Y")</f>
        <v>0</v>
      </c>
    </row>
    <row r="50" spans="1:3" x14ac:dyDescent="0.25">
      <c r="A50" s="38"/>
      <c r="B50" s="39" t="s">
        <v>311</v>
      </c>
      <c r="C50" s="40">
        <f>COUNTIF(SysAdminMaint!E:E,"N")</f>
        <v>0</v>
      </c>
    </row>
    <row r="51" spans="1:3" x14ac:dyDescent="0.25">
      <c r="A51" s="38"/>
      <c r="B51" s="39" t="s">
        <v>313</v>
      </c>
      <c r="C51" s="40">
        <f>COUNTIF(SysAdminMaint!E:E,"O")</f>
        <v>0</v>
      </c>
    </row>
    <row r="52" spans="1:3" ht="15.75" thickBot="1" x14ac:dyDescent="0.3">
      <c r="A52" s="41"/>
      <c r="B52" s="42" t="s">
        <v>312</v>
      </c>
      <c r="C52" s="43">
        <f>C48-C49-C50-C51</f>
        <v>12</v>
      </c>
    </row>
    <row r="53" spans="1:3" x14ac:dyDescent="0.25">
      <c r="A53" s="35" t="s">
        <v>324</v>
      </c>
      <c r="B53" s="36" t="s">
        <v>309</v>
      </c>
      <c r="C53" s="37">
        <f>COUNTA(FutureExpansion!C:C)</f>
        <v>5</v>
      </c>
    </row>
    <row r="54" spans="1:3" x14ac:dyDescent="0.25">
      <c r="A54" s="38"/>
      <c r="B54" s="39" t="s">
        <v>310</v>
      </c>
      <c r="C54" s="40">
        <f>COUNTIF(FutureExpansion!E:E,"Y")</f>
        <v>0</v>
      </c>
    </row>
    <row r="55" spans="1:3" x14ac:dyDescent="0.25">
      <c r="A55" s="38"/>
      <c r="B55" s="39" t="s">
        <v>311</v>
      </c>
      <c r="C55" s="40">
        <f>COUNTIF(FutureExpansion!E:E,"N")</f>
        <v>0</v>
      </c>
    </row>
    <row r="56" spans="1:3" x14ac:dyDescent="0.25">
      <c r="A56" s="38"/>
      <c r="B56" s="39" t="s">
        <v>313</v>
      </c>
      <c r="C56" s="40">
        <f>COUNTIF(FutureExpansion!E:E,"O")</f>
        <v>0</v>
      </c>
    </row>
    <row r="57" spans="1:3" ht="15.75" thickBot="1" x14ac:dyDescent="0.3">
      <c r="A57" s="41"/>
      <c r="B57" s="42" t="s">
        <v>312</v>
      </c>
      <c r="C57" s="43">
        <f>C53-C54-C55-C56</f>
        <v>5</v>
      </c>
    </row>
    <row r="58" spans="1:3" x14ac:dyDescent="0.25">
      <c r="A58" s="35" t="s">
        <v>102</v>
      </c>
      <c r="B58" s="36" t="s">
        <v>309</v>
      </c>
      <c r="C58" s="37">
        <f>COUNTA(FunctionsFeatures!C:C)</f>
        <v>38</v>
      </c>
    </row>
    <row r="59" spans="1:3" x14ac:dyDescent="0.25">
      <c r="A59" s="38"/>
      <c r="B59" s="39" t="s">
        <v>310</v>
      </c>
      <c r="C59" s="40">
        <f>COUNTIF(FunctionsFeatures!E:E,"Y")</f>
        <v>0</v>
      </c>
    </row>
    <row r="60" spans="1:3" x14ac:dyDescent="0.25">
      <c r="A60" s="38"/>
      <c r="B60" s="39" t="s">
        <v>311</v>
      </c>
      <c r="C60" s="40">
        <f>COUNTIF(FunctionsFeatures!E:E,"N")</f>
        <v>0</v>
      </c>
    </row>
    <row r="61" spans="1:3" x14ac:dyDescent="0.25">
      <c r="A61" s="38"/>
      <c r="B61" s="39" t="s">
        <v>313</v>
      </c>
      <c r="C61" s="40">
        <f>COUNTIF(FunctionsFeatures!E:E,"O")</f>
        <v>0</v>
      </c>
    </row>
    <row r="62" spans="1:3" ht="15.75" thickBot="1" x14ac:dyDescent="0.3">
      <c r="A62" s="41"/>
      <c r="B62" s="42" t="s">
        <v>312</v>
      </c>
      <c r="C62" s="43">
        <f>C58-C59-C60-C61</f>
        <v>38</v>
      </c>
    </row>
    <row r="63" spans="1:3" x14ac:dyDescent="0.25">
      <c r="A63" s="35" t="s">
        <v>325</v>
      </c>
      <c r="B63" s="36" t="s">
        <v>309</v>
      </c>
      <c r="C63" s="37">
        <f>COUNTA(InterfacesStandards!C:C)</f>
        <v>31</v>
      </c>
    </row>
    <row r="64" spans="1:3" x14ac:dyDescent="0.25">
      <c r="A64" s="38"/>
      <c r="B64" s="39" t="s">
        <v>310</v>
      </c>
      <c r="C64" s="40">
        <f>COUNTIF(InterfacesStandards!E:E,"Y")</f>
        <v>0</v>
      </c>
    </row>
    <row r="65" spans="1:3" x14ac:dyDescent="0.25">
      <c r="A65" s="38"/>
      <c r="B65" s="39" t="s">
        <v>311</v>
      </c>
      <c r="C65" s="40">
        <f>COUNTIF(InterfacesStandards!E:E,"N")</f>
        <v>0</v>
      </c>
    </row>
    <row r="66" spans="1:3" x14ac:dyDescent="0.25">
      <c r="A66" s="38"/>
      <c r="B66" s="39" t="s">
        <v>313</v>
      </c>
      <c r="C66" s="40">
        <f>COUNTIF(InterfacesStandards!E:E,"O")</f>
        <v>0</v>
      </c>
    </row>
    <row r="67" spans="1:3" ht="15.75" thickBot="1" x14ac:dyDescent="0.3">
      <c r="A67" s="41"/>
      <c r="B67" s="42" t="s">
        <v>312</v>
      </c>
      <c r="C67" s="43">
        <f>C63-C64-C65-C66</f>
        <v>31</v>
      </c>
    </row>
  </sheetData>
  <sheetProtection password="E0F5" sheet="1" objects="1" scenarios="1"/>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C1" workbookViewId="0">
      <selection activeCell="D11" sqref="D11"/>
    </sheetView>
  </sheetViews>
  <sheetFormatPr defaultRowHeight="15" x14ac:dyDescent="0.25"/>
  <cols>
    <col min="1" max="1" width="7.85546875" hidden="1" customWidth="1"/>
    <col min="2" max="2" width="6.140625"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105</v>
      </c>
      <c r="B1" s="9">
        <v>0</v>
      </c>
      <c r="C1" s="24"/>
      <c r="D1" s="25" t="s">
        <v>13</v>
      </c>
      <c r="E1" s="21" t="s">
        <v>306</v>
      </c>
      <c r="F1" s="21" t="s">
        <v>307</v>
      </c>
    </row>
    <row r="2" spans="1:6" ht="45" x14ac:dyDescent="0.25">
      <c r="A2" s="19" t="s">
        <v>159</v>
      </c>
      <c r="B2" s="10">
        <v>1</v>
      </c>
      <c r="C2" s="26" t="str">
        <f t="shared" ref="C2:C11" si="0">IF(B2=0,"",CONCATENATE(A2,"-",B2))</f>
        <v>CF-1</v>
      </c>
      <c r="D2" s="27" t="s">
        <v>49</v>
      </c>
      <c r="E2" s="22"/>
      <c r="F2" s="22"/>
    </row>
    <row r="3" spans="1:6" x14ac:dyDescent="0.25">
      <c r="A3" s="19" t="s">
        <v>159</v>
      </c>
      <c r="B3" s="10" t="s">
        <v>106</v>
      </c>
      <c r="C3" s="26" t="str">
        <f t="shared" si="0"/>
        <v>CF-1a</v>
      </c>
      <c r="D3" s="27" t="s">
        <v>130</v>
      </c>
      <c r="E3" s="22"/>
      <c r="F3" s="22"/>
    </row>
    <row r="4" spans="1:6" ht="30" x14ac:dyDescent="0.25">
      <c r="A4" s="19" t="s">
        <v>159</v>
      </c>
      <c r="B4" s="10" t="s">
        <v>107</v>
      </c>
      <c r="C4" s="26" t="str">
        <f t="shared" si="0"/>
        <v>CF-1b</v>
      </c>
      <c r="D4" s="27" t="s">
        <v>131</v>
      </c>
      <c r="E4" s="22"/>
      <c r="F4" s="22"/>
    </row>
    <row r="5" spans="1:6" ht="30" x14ac:dyDescent="0.25">
      <c r="A5" s="19" t="s">
        <v>159</v>
      </c>
      <c r="B5" s="10" t="s">
        <v>108</v>
      </c>
      <c r="C5" s="26" t="str">
        <f t="shared" si="0"/>
        <v>CF-1c</v>
      </c>
      <c r="D5" s="27" t="s">
        <v>364</v>
      </c>
      <c r="E5" s="22"/>
      <c r="F5" s="22"/>
    </row>
    <row r="6" spans="1:6" x14ac:dyDescent="0.25">
      <c r="A6" s="19" t="s">
        <v>159</v>
      </c>
      <c r="B6" s="10" t="s">
        <v>109</v>
      </c>
      <c r="C6" s="26" t="str">
        <f t="shared" si="0"/>
        <v>CF-1d</v>
      </c>
      <c r="D6" s="27" t="s">
        <v>1</v>
      </c>
      <c r="E6" s="22"/>
      <c r="F6" s="22"/>
    </row>
    <row r="7" spans="1:6" x14ac:dyDescent="0.25">
      <c r="A7" s="19" t="s">
        <v>159</v>
      </c>
      <c r="B7" s="10" t="s">
        <v>110</v>
      </c>
      <c r="C7" s="26" t="str">
        <f t="shared" si="0"/>
        <v>CF-1e</v>
      </c>
      <c r="D7" s="27" t="s">
        <v>2</v>
      </c>
      <c r="E7" s="22"/>
      <c r="F7" s="22"/>
    </row>
    <row r="8" spans="1:6" x14ac:dyDescent="0.25">
      <c r="A8" s="19" t="s">
        <v>159</v>
      </c>
      <c r="B8" s="10" t="s">
        <v>111</v>
      </c>
      <c r="C8" s="26" t="str">
        <f t="shared" si="0"/>
        <v>CF-1f</v>
      </c>
      <c r="D8" s="27" t="s">
        <v>3</v>
      </c>
      <c r="E8" s="22"/>
      <c r="F8" s="22"/>
    </row>
    <row r="9" spans="1:6" ht="75" x14ac:dyDescent="0.25">
      <c r="A9" s="19" t="s">
        <v>159</v>
      </c>
      <c r="B9" s="10" t="s">
        <v>112</v>
      </c>
      <c r="C9" s="26" t="str">
        <f t="shared" si="0"/>
        <v>CF-1g</v>
      </c>
      <c r="D9" s="27" t="s">
        <v>365</v>
      </c>
      <c r="E9" s="22"/>
      <c r="F9" s="22"/>
    </row>
    <row r="10" spans="1:6" ht="30" x14ac:dyDescent="0.25">
      <c r="A10" s="19" t="s">
        <v>159</v>
      </c>
      <c r="B10" s="10" t="s">
        <v>113</v>
      </c>
      <c r="C10" s="26" t="str">
        <f t="shared" si="0"/>
        <v>CF-1h</v>
      </c>
      <c r="D10" s="27" t="s">
        <v>5</v>
      </c>
      <c r="E10" s="22"/>
      <c r="F10" s="22"/>
    </row>
    <row r="11" spans="1:6" ht="75" x14ac:dyDescent="0.25">
      <c r="A11" s="19" t="s">
        <v>159</v>
      </c>
      <c r="B11" s="10">
        <v>2</v>
      </c>
      <c r="C11" s="26" t="str">
        <f t="shared" si="0"/>
        <v>CF-2</v>
      </c>
      <c r="D11" s="27" t="s">
        <v>48</v>
      </c>
      <c r="E11" s="22"/>
      <c r="F11" s="22"/>
    </row>
  </sheetData>
  <sheetProtection password="E0F5" sheet="1" objects="1" scenarios="1" insertHyperlinks="0"/>
  <protectedRanges>
    <protectedRange algorithmName="SHA-512" hashValue="DLrW2eSE8uQv0z8+Ad/e5ixNA5jsnVXqVJLlYOyZnJi4Rrd1uzVxuYAtZVDjHT6TJZCG2GHnAJ8JQcvUAyoVng==" saltValue="TrOy3Lp+V1rF18QpbU1i0g==" spinCount="100000" sqref="E2:F11" name="call"/>
    <protectedRange algorithmName="SHA-512" hashValue="EdD4aeMtvQ9HasUZW1ODuNvQGCvF9ofseS6niL5bV8HryyaalgY+AceHFYyEfxXldz2iCAH7CMzWdBO1Eg9/bA==" saltValue="MHcBM0+DCOqOWpa5kzSu2w==" spinCount="100000" sqref="E1:F11" name="VendorResponse"/>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1" workbookViewId="0">
      <selection activeCell="D4" sqref="D4"/>
    </sheetView>
  </sheetViews>
  <sheetFormatPr defaultRowHeight="15" x14ac:dyDescent="0.25"/>
  <cols>
    <col min="1" max="1" width="7.85546875" hidden="1" customWidth="1"/>
    <col min="2" max="2" width="6.140625"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115</v>
      </c>
      <c r="B1" s="9">
        <v>0</v>
      </c>
      <c r="C1" s="24"/>
      <c r="D1" s="25" t="s">
        <v>12</v>
      </c>
      <c r="E1" s="21" t="s">
        <v>306</v>
      </c>
      <c r="F1" s="21" t="s">
        <v>307</v>
      </c>
    </row>
    <row r="2" spans="1:6" ht="75" x14ac:dyDescent="0.25">
      <c r="A2" s="19" t="s">
        <v>161</v>
      </c>
      <c r="B2" s="10">
        <v>1</v>
      </c>
      <c r="C2" s="26" t="str">
        <f t="shared" ref="C2:C4" si="0">IF(B2=0,"",CONCATENATE(A2,"-",B2))</f>
        <v>TS-1</v>
      </c>
      <c r="D2" s="27" t="s">
        <v>366</v>
      </c>
      <c r="E2" s="22"/>
      <c r="F2" s="22"/>
    </row>
    <row r="3" spans="1:6" ht="105" x14ac:dyDescent="0.25">
      <c r="A3" s="19" t="s">
        <v>161</v>
      </c>
      <c r="B3" s="10">
        <v>2</v>
      </c>
      <c r="C3" s="26" t="str">
        <f t="shared" si="0"/>
        <v>TS-2</v>
      </c>
      <c r="D3" s="27" t="s">
        <v>339</v>
      </c>
      <c r="E3" s="22"/>
      <c r="F3" s="22"/>
    </row>
    <row r="4" spans="1:6" x14ac:dyDescent="0.25">
      <c r="A4" s="19" t="s">
        <v>161</v>
      </c>
      <c r="B4" s="10">
        <v>3</v>
      </c>
      <c r="C4" s="26" t="str">
        <f t="shared" si="0"/>
        <v>TS-3</v>
      </c>
      <c r="D4" s="27" t="s">
        <v>352</v>
      </c>
      <c r="E4" s="22"/>
      <c r="F4" s="22"/>
    </row>
  </sheetData>
  <sheetProtection password="E0F5" sheet="1" objects="1" scenarios="1" insertHyperlinks="0"/>
  <protectedRanges>
    <protectedRange algorithmName="SHA-512" hashValue="Z89EWTxCzbEXqK/S7fyBKxdLck6dNHiIntjJOPCXKzX65GMOJxVPH9XyE2d66c+7iHmT4c9qjlg322/u18449Q==" saltValue="NYGcxVXd52lTpIC0W3LtLg==" spinCount="100000" sqref="E2:F4" name="tech"/>
    <protectedRange algorithmName="SHA-512" hashValue="EdD4aeMtvQ9HasUZW1ODuNvQGCvF9ofseS6niL5bV8HryyaalgY+AceHFYyEfxXldz2iCAH7CMzWdBO1Eg9/bA==" saltValue="MHcBM0+DCOqOWpa5kzSu2w==" spinCount="100000" sqref="E1:F4" name="VendorResponse_1"/>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C7" workbookViewId="0">
      <selection activeCell="D13" sqref="D13"/>
    </sheetView>
  </sheetViews>
  <sheetFormatPr defaultRowHeight="15" x14ac:dyDescent="0.25"/>
  <cols>
    <col min="1" max="1" width="16.85546875" hidden="1" customWidth="1"/>
    <col min="2" max="2" width="3"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114</v>
      </c>
      <c r="B1" s="9">
        <v>0</v>
      </c>
      <c r="C1" s="24"/>
      <c r="D1" s="25" t="s">
        <v>172</v>
      </c>
      <c r="E1" s="21" t="s">
        <v>306</v>
      </c>
      <c r="F1" s="21" t="s">
        <v>307</v>
      </c>
    </row>
    <row r="2" spans="1:6" x14ac:dyDescent="0.25">
      <c r="A2" s="19" t="s">
        <v>166</v>
      </c>
      <c r="B2" s="10">
        <v>1</v>
      </c>
      <c r="C2" s="26" t="str">
        <f>IF(B2=0,"",CONCATENATE(A2,"-",B2))</f>
        <v>AM-1</v>
      </c>
      <c r="D2" s="27" t="s">
        <v>46</v>
      </c>
      <c r="E2" s="22"/>
      <c r="F2" s="22"/>
    </row>
    <row r="3" spans="1:6" ht="45" x14ac:dyDescent="0.25">
      <c r="A3" s="19" t="s">
        <v>166</v>
      </c>
      <c r="B3" s="10">
        <v>2</v>
      </c>
      <c r="C3" s="26" t="str">
        <f>IF(B3=0,"",CONCATENATE(A3,"-",B3))</f>
        <v>AM-2</v>
      </c>
      <c r="D3" s="27" t="s">
        <v>249</v>
      </c>
      <c r="E3" s="22"/>
      <c r="F3" s="22"/>
    </row>
    <row r="4" spans="1:6" ht="30" x14ac:dyDescent="0.25">
      <c r="A4" s="19" t="s">
        <v>166</v>
      </c>
      <c r="B4" s="10">
        <v>3</v>
      </c>
      <c r="C4" s="26" t="str">
        <f>IF(B4=0,"",CONCATENATE(A4,"-",B4))</f>
        <v>AM-3</v>
      </c>
      <c r="D4" s="27" t="s">
        <v>71</v>
      </c>
      <c r="E4" s="22"/>
      <c r="F4" s="22"/>
    </row>
    <row r="5" spans="1:6" x14ac:dyDescent="0.25">
      <c r="A5" s="19" t="s">
        <v>166</v>
      </c>
      <c r="B5" s="10">
        <v>4</v>
      </c>
      <c r="C5" s="26" t="str">
        <f>IF(B5=0,"",CONCATENATE(A5,"-",B5))</f>
        <v>AM-4</v>
      </c>
      <c r="D5" s="27" t="s">
        <v>72</v>
      </c>
      <c r="E5" s="22"/>
      <c r="F5" s="22"/>
    </row>
    <row r="6" spans="1:6" ht="45" x14ac:dyDescent="0.25">
      <c r="A6" s="19" t="s">
        <v>166</v>
      </c>
      <c r="B6" s="10">
        <v>5</v>
      </c>
      <c r="C6" s="26" t="str">
        <f t="shared" ref="C6:C7" si="0">IF(B6=0,"",CONCATENATE(A6,"-",B6))</f>
        <v>AM-5</v>
      </c>
      <c r="D6" s="27" t="s">
        <v>170</v>
      </c>
      <c r="E6" s="22"/>
      <c r="F6" s="22"/>
    </row>
    <row r="7" spans="1:6" ht="45" x14ac:dyDescent="0.25">
      <c r="A7" s="19" t="s">
        <v>166</v>
      </c>
      <c r="B7" s="10">
        <v>6</v>
      </c>
      <c r="C7" s="26" t="str">
        <f t="shared" si="0"/>
        <v>AM-6</v>
      </c>
      <c r="D7" s="27" t="s">
        <v>171</v>
      </c>
      <c r="E7" s="22"/>
      <c r="F7" s="22"/>
    </row>
    <row r="8" spans="1:6" ht="60" x14ac:dyDescent="0.25">
      <c r="A8" s="19" t="s">
        <v>166</v>
      </c>
      <c r="B8" s="10">
        <v>7</v>
      </c>
      <c r="C8" s="26" t="str">
        <f>IF(B8=0,"",CONCATENATE(A8,"-",B8))</f>
        <v>AM-7</v>
      </c>
      <c r="D8" s="27" t="s">
        <v>73</v>
      </c>
      <c r="E8" s="22"/>
      <c r="F8" s="22"/>
    </row>
    <row r="9" spans="1:6" ht="45" x14ac:dyDescent="0.25">
      <c r="A9" s="19" t="s">
        <v>166</v>
      </c>
      <c r="B9" s="10">
        <v>8</v>
      </c>
      <c r="C9" s="26" t="str">
        <f>IF(B9=0,"",CONCATENATE(A9,"-",B9))</f>
        <v>AM-8</v>
      </c>
      <c r="D9" s="27" t="s">
        <v>247</v>
      </c>
      <c r="E9" s="22"/>
      <c r="F9" s="22"/>
    </row>
    <row r="10" spans="1:6" ht="30" x14ac:dyDescent="0.25">
      <c r="A10" s="19" t="s">
        <v>166</v>
      </c>
      <c r="B10" s="10">
        <v>9</v>
      </c>
      <c r="C10" s="26" t="str">
        <f>IF(B10=0,"",CONCATENATE(A10,"-",B10))</f>
        <v>AM-9</v>
      </c>
      <c r="D10" s="27" t="s">
        <v>250</v>
      </c>
      <c r="E10" s="22"/>
      <c r="F10" s="22"/>
    </row>
    <row r="11" spans="1:6" ht="60" x14ac:dyDescent="0.25">
      <c r="A11" s="19" t="s">
        <v>166</v>
      </c>
      <c r="B11" s="10">
        <v>10</v>
      </c>
      <c r="C11" s="26" t="str">
        <f t="shared" ref="C11:C13" si="1">IF(B11=0,"",CONCATENATE(A11,"-",B11))</f>
        <v>AM-10</v>
      </c>
      <c r="D11" s="27" t="s">
        <v>367</v>
      </c>
      <c r="E11" s="22"/>
      <c r="F11" s="22"/>
    </row>
    <row r="12" spans="1:6" ht="30" x14ac:dyDescent="0.25">
      <c r="A12" s="19" t="s">
        <v>166</v>
      </c>
      <c r="B12" s="10">
        <v>11</v>
      </c>
      <c r="C12" s="26" t="str">
        <f t="shared" si="1"/>
        <v>AM-11</v>
      </c>
      <c r="D12" s="27" t="s">
        <v>70</v>
      </c>
      <c r="E12" s="22"/>
      <c r="F12" s="22"/>
    </row>
    <row r="13" spans="1:6" ht="30" x14ac:dyDescent="0.25">
      <c r="A13" s="19" t="s">
        <v>166</v>
      </c>
      <c r="B13" s="10">
        <v>12</v>
      </c>
      <c r="C13" s="26" t="str">
        <f t="shared" si="1"/>
        <v>AM-12</v>
      </c>
      <c r="D13" s="27" t="s">
        <v>328</v>
      </c>
      <c r="E13" s="22"/>
      <c r="F13" s="22"/>
    </row>
  </sheetData>
  <sheetProtection algorithmName="SHA-512" hashValue="b28uP6C+kDYjUrLIGRJIE5GLVek4Z5GaYagGelENOlHtPFbSCm/yNazreU+kdRNBqSiz0G+QABYa79YuwhSXSA==" saltValue="kTm/tUhyDRUDS61mIH6brg==" spinCount="100000" sheet="1" objects="1" scenarios="1" insertHyperlinks="0"/>
  <protectedRanges>
    <protectedRange algorithmName="SHA-512" hashValue="s/lrxwgq2rDWRVqSl0vpg2G+4TIt3enYw5b5pLCOqe9Yl9XOsGGK5p7GSl+D44cTcV/mBCFp2LaLJBIukSgXOQ==" saltValue="mCg9/BADd7X3nYgvtuENdw==" spinCount="100000" sqref="E2:F12 E13" name="sys"/>
    <protectedRange algorithmName="SHA-512" hashValue="EdD4aeMtvQ9HasUZW1ODuNvQGCvF9ofseS6niL5bV8HryyaalgY+AceHFYyEfxXldz2iCAH7CMzWdBO1Eg9/bA==" saltValue="MHcBM0+DCOqOWpa5kzSu2w==" spinCount="100000" sqref="E1:F12 E13" name="VendorResponse_1"/>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C1" workbookViewId="0">
      <selection activeCell="D6" sqref="D6"/>
    </sheetView>
  </sheetViews>
  <sheetFormatPr defaultRowHeight="15" x14ac:dyDescent="0.25"/>
  <cols>
    <col min="1" max="1" width="21.140625" hidden="1" customWidth="1"/>
    <col min="2" max="2" width="5.28515625"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103</v>
      </c>
      <c r="B1" s="9">
        <v>0</v>
      </c>
      <c r="C1" s="24"/>
      <c r="D1" s="25" t="s">
        <v>11</v>
      </c>
      <c r="E1" s="21" t="s">
        <v>306</v>
      </c>
      <c r="F1" s="21" t="s">
        <v>307</v>
      </c>
    </row>
    <row r="2" spans="1:6" ht="105" x14ac:dyDescent="0.25">
      <c r="A2" s="19" t="s">
        <v>162</v>
      </c>
      <c r="B2" s="11">
        <v>1</v>
      </c>
      <c r="C2" s="26" t="str">
        <f>IF(B2=0,"",CONCATENATE(A2,"-",B2))</f>
        <v>FP-1</v>
      </c>
      <c r="D2" s="27" t="s">
        <v>246</v>
      </c>
      <c r="E2" s="22"/>
      <c r="F2" s="22"/>
    </row>
    <row r="3" spans="1:6" x14ac:dyDescent="0.25">
      <c r="A3" s="19" t="s">
        <v>162</v>
      </c>
      <c r="B3" s="11">
        <v>2</v>
      </c>
      <c r="C3" s="26" t="str">
        <f>IF(B3=0,"",CONCATENATE(A3,"-",B3))</f>
        <v>FP-2</v>
      </c>
      <c r="D3" s="28" t="s">
        <v>23</v>
      </c>
      <c r="E3" s="22"/>
      <c r="F3" s="22"/>
    </row>
    <row r="4" spans="1:6" x14ac:dyDescent="0.25">
      <c r="A4" s="19" t="s">
        <v>162</v>
      </c>
      <c r="B4" s="11">
        <v>3</v>
      </c>
      <c r="C4" s="26" t="str">
        <f t="shared" ref="C4" si="0">IF(B4=0,"",CONCATENATE(A4,"-",B4))</f>
        <v>FP-3</v>
      </c>
      <c r="D4" s="28" t="s">
        <v>298</v>
      </c>
      <c r="E4" s="22"/>
      <c r="F4" s="22"/>
    </row>
    <row r="5" spans="1:6" ht="60" x14ac:dyDescent="0.25">
      <c r="A5" s="19" t="s">
        <v>162</v>
      </c>
      <c r="B5" s="11">
        <v>4</v>
      </c>
      <c r="C5" s="26" t="str">
        <f t="shared" ref="C5:C6" si="1">IF(B5=0,"",CONCATENATE(A5,"-",B5))</f>
        <v>FP-4</v>
      </c>
      <c r="D5" s="30" t="s">
        <v>308</v>
      </c>
      <c r="E5" s="31"/>
      <c r="F5" s="31"/>
    </row>
    <row r="6" spans="1:6" ht="30" x14ac:dyDescent="0.25">
      <c r="A6" s="19" t="s">
        <v>162</v>
      </c>
      <c r="B6" s="11">
        <v>5</v>
      </c>
      <c r="C6" s="26" t="str">
        <f t="shared" si="1"/>
        <v>FP-5</v>
      </c>
      <c r="D6" s="30" t="s">
        <v>340</v>
      </c>
      <c r="E6" s="31"/>
      <c r="F6" s="31"/>
    </row>
  </sheetData>
  <sheetProtection algorithmName="SHA-512" hashValue="D7Hc71zLMlpwS60vt5FozrpofFDEQ6CLtKyiivVqn65DXpXFCTx+cgW4DRyMNmm14JdkLMLCbtA4a97Z6ejv9w==" saltValue="H/KwSH5HtyxvfvKsSEAsjw==" spinCount="100000" sheet="1" objects="1" scenarios="1" insertHyperlinks="0"/>
  <protectedRanges>
    <protectedRange algorithmName="SHA-512" hashValue="PUMHLB/H1pKgm+gWpZ//hveCZAnWGx5DuvIWEnBc/KUgRe+Dtr6C0ESeXSFRJwnE2niLlZvSqaoSEG8AlLbJag==" saltValue="+WJQcrOky1Rg3dpUsZD7iw==" spinCount="100000" sqref="E2:F5 E6" name="fe"/>
    <protectedRange algorithmName="SHA-512" hashValue="EdD4aeMtvQ9HasUZW1ODuNvQGCvF9ofseS6niL5bV8HryyaalgY+AceHFYyEfxXldz2iCAH7CMzWdBO1Eg9/bA==" saltValue="MHcBM0+DCOqOWpa5kzSu2w==" spinCount="100000" sqref="E1:F4" name="VendorResponse"/>
  </protectedRange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'Summary Sheet'!$AA$3:$AA$5</xm:f>
          </x14:formula1>
          <xm:sqref>E2:E6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C32" workbookViewId="0">
      <selection activeCell="F39" sqref="F39"/>
    </sheetView>
  </sheetViews>
  <sheetFormatPr defaultRowHeight="15" x14ac:dyDescent="0.25"/>
  <cols>
    <col min="1" max="1" width="29.140625" hidden="1" customWidth="1"/>
    <col min="2" max="2" width="6.140625"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102</v>
      </c>
      <c r="B1" s="9">
        <v>0</v>
      </c>
      <c r="C1" s="24"/>
      <c r="D1" s="25" t="s">
        <v>10</v>
      </c>
      <c r="E1" s="21" t="s">
        <v>306</v>
      </c>
      <c r="F1" s="21" t="s">
        <v>307</v>
      </c>
    </row>
    <row r="2" spans="1:6" ht="30" x14ac:dyDescent="0.4">
      <c r="A2" s="19" t="s">
        <v>165</v>
      </c>
      <c r="B2" s="11">
        <v>1</v>
      </c>
      <c r="C2" s="26" t="str">
        <f t="shared" ref="C2:C39" si="0">IF(B2=0,"",CONCATENATE(A2,"-",B2))</f>
        <v>FF-1</v>
      </c>
      <c r="D2" s="27" t="s">
        <v>173</v>
      </c>
      <c r="E2" s="21"/>
      <c r="F2" s="21"/>
    </row>
    <row r="3" spans="1:6" ht="19.5" x14ac:dyDescent="0.4">
      <c r="A3" s="19" t="s">
        <v>165</v>
      </c>
      <c r="B3" s="11">
        <v>2</v>
      </c>
      <c r="C3" s="26" t="str">
        <f t="shared" si="0"/>
        <v>FF-2</v>
      </c>
      <c r="D3" s="27" t="s">
        <v>181</v>
      </c>
      <c r="E3" s="21"/>
      <c r="F3" s="21"/>
    </row>
    <row r="4" spans="1:6" ht="19.5" x14ac:dyDescent="0.4">
      <c r="A4" s="19" t="s">
        <v>165</v>
      </c>
      <c r="B4" s="11">
        <v>3</v>
      </c>
      <c r="C4" s="26" t="str">
        <f t="shared" si="0"/>
        <v>FF-3</v>
      </c>
      <c r="D4" s="27" t="s">
        <v>174</v>
      </c>
      <c r="E4" s="21"/>
      <c r="F4" s="21"/>
    </row>
    <row r="5" spans="1:6" ht="19.5" x14ac:dyDescent="0.4">
      <c r="A5" s="19" t="s">
        <v>165</v>
      </c>
      <c r="B5" s="11">
        <v>4</v>
      </c>
      <c r="C5" s="26" t="str">
        <f t="shared" si="0"/>
        <v>FF-4</v>
      </c>
      <c r="D5" s="27" t="s">
        <v>175</v>
      </c>
      <c r="E5" s="21"/>
      <c r="F5" s="21"/>
    </row>
    <row r="6" spans="1:6" ht="19.5" x14ac:dyDescent="0.4">
      <c r="A6" s="19" t="s">
        <v>165</v>
      </c>
      <c r="B6" s="11">
        <v>5</v>
      </c>
      <c r="C6" s="26" t="str">
        <f t="shared" si="0"/>
        <v>FF-5</v>
      </c>
      <c r="D6" s="27" t="s">
        <v>176</v>
      </c>
      <c r="E6" s="21"/>
      <c r="F6" s="21"/>
    </row>
    <row r="7" spans="1:6" ht="45" x14ac:dyDescent="0.4">
      <c r="A7" s="19" t="s">
        <v>165</v>
      </c>
      <c r="B7" s="11">
        <v>6</v>
      </c>
      <c r="C7" s="26" t="str">
        <f t="shared" si="0"/>
        <v>FF-6</v>
      </c>
      <c r="D7" s="27" t="s">
        <v>292</v>
      </c>
      <c r="E7" s="21"/>
      <c r="F7" s="21"/>
    </row>
    <row r="8" spans="1:6" ht="60" x14ac:dyDescent="0.25">
      <c r="A8" s="19" t="s">
        <v>165</v>
      </c>
      <c r="B8" s="11">
        <v>7</v>
      </c>
      <c r="C8" s="26" t="str">
        <f t="shared" si="0"/>
        <v>FF-7</v>
      </c>
      <c r="D8" s="27" t="s">
        <v>185</v>
      </c>
      <c r="E8" s="22"/>
      <c r="F8" s="22"/>
    </row>
    <row r="9" spans="1:6" ht="45" x14ac:dyDescent="0.25">
      <c r="A9" s="19" t="s">
        <v>165</v>
      </c>
      <c r="B9" s="11">
        <v>8</v>
      </c>
      <c r="C9" s="26" t="str">
        <f t="shared" si="0"/>
        <v>FF-8</v>
      </c>
      <c r="D9" s="27" t="s">
        <v>345</v>
      </c>
      <c r="E9" s="22"/>
      <c r="F9" s="22"/>
    </row>
    <row r="10" spans="1:6" ht="30" x14ac:dyDescent="0.25">
      <c r="A10" s="19" t="s">
        <v>165</v>
      </c>
      <c r="B10" s="11">
        <v>9</v>
      </c>
      <c r="C10" s="26" t="str">
        <f t="shared" si="0"/>
        <v>FF-9</v>
      </c>
      <c r="D10" s="27" t="s">
        <v>182</v>
      </c>
      <c r="E10" s="22"/>
      <c r="F10" s="22"/>
    </row>
    <row r="11" spans="1:6" ht="30" x14ac:dyDescent="0.25">
      <c r="A11" s="19" t="s">
        <v>165</v>
      </c>
      <c r="B11" s="11">
        <v>10</v>
      </c>
      <c r="C11" s="26" t="str">
        <f t="shared" si="0"/>
        <v>FF-10</v>
      </c>
      <c r="D11" s="27" t="s">
        <v>34</v>
      </c>
      <c r="E11" s="22"/>
      <c r="F11" s="22"/>
    </row>
    <row r="12" spans="1:6" ht="30" x14ac:dyDescent="0.25">
      <c r="A12" s="19" t="s">
        <v>165</v>
      </c>
      <c r="B12" s="11">
        <v>11</v>
      </c>
      <c r="C12" s="26" t="str">
        <f t="shared" si="0"/>
        <v>FF-11</v>
      </c>
      <c r="D12" s="27" t="s">
        <v>183</v>
      </c>
      <c r="E12" s="22"/>
      <c r="F12" s="22"/>
    </row>
    <row r="13" spans="1:6" ht="45" x14ac:dyDescent="0.25">
      <c r="A13" s="19" t="s">
        <v>165</v>
      </c>
      <c r="B13" s="11">
        <v>12</v>
      </c>
      <c r="C13" s="26" t="str">
        <f t="shared" si="0"/>
        <v>FF-12</v>
      </c>
      <c r="D13" s="27" t="s">
        <v>35</v>
      </c>
      <c r="E13" s="22"/>
      <c r="F13" s="22"/>
    </row>
    <row r="14" spans="1:6" ht="30" x14ac:dyDescent="0.25">
      <c r="A14" s="19" t="s">
        <v>165</v>
      </c>
      <c r="B14" s="11">
        <v>13</v>
      </c>
      <c r="C14" s="26" t="str">
        <f t="shared" si="0"/>
        <v>FF-13</v>
      </c>
      <c r="D14" s="27" t="s">
        <v>36</v>
      </c>
      <c r="E14" s="22"/>
      <c r="F14" s="22"/>
    </row>
    <row r="15" spans="1:6" x14ac:dyDescent="0.25">
      <c r="A15" s="19" t="s">
        <v>165</v>
      </c>
      <c r="B15" s="11">
        <v>14</v>
      </c>
      <c r="C15" s="26" t="str">
        <f t="shared" si="0"/>
        <v>FF-14</v>
      </c>
      <c r="D15" s="27" t="s">
        <v>37</v>
      </c>
      <c r="E15" s="22"/>
      <c r="F15" s="22"/>
    </row>
    <row r="16" spans="1:6" ht="60" x14ac:dyDescent="0.25">
      <c r="A16" s="19" t="s">
        <v>165</v>
      </c>
      <c r="B16" s="11">
        <v>15</v>
      </c>
      <c r="C16" s="26" t="str">
        <f t="shared" si="0"/>
        <v>FF-15</v>
      </c>
      <c r="D16" s="27" t="s">
        <v>294</v>
      </c>
      <c r="E16" s="22"/>
      <c r="F16" s="22"/>
    </row>
    <row r="17" spans="1:6" ht="30" x14ac:dyDescent="0.25">
      <c r="A17" s="19" t="s">
        <v>165</v>
      </c>
      <c r="B17" s="11">
        <v>16</v>
      </c>
      <c r="C17" s="26" t="str">
        <f t="shared" si="0"/>
        <v>FF-16</v>
      </c>
      <c r="D17" s="27" t="s">
        <v>295</v>
      </c>
      <c r="E17" s="22"/>
      <c r="F17" s="22"/>
    </row>
    <row r="18" spans="1:6" ht="60" x14ac:dyDescent="0.25">
      <c r="A18" s="19" t="s">
        <v>165</v>
      </c>
      <c r="B18" s="11">
        <v>17</v>
      </c>
      <c r="C18" s="26" t="str">
        <f t="shared" si="0"/>
        <v>FF-17</v>
      </c>
      <c r="D18" s="27" t="s">
        <v>38</v>
      </c>
      <c r="E18" s="22"/>
      <c r="F18" s="22"/>
    </row>
    <row r="19" spans="1:6" ht="75" x14ac:dyDescent="0.25">
      <c r="A19" s="19" t="s">
        <v>165</v>
      </c>
      <c r="B19" s="11">
        <v>18</v>
      </c>
      <c r="C19" s="26" t="str">
        <f t="shared" si="0"/>
        <v>FF-18</v>
      </c>
      <c r="D19" s="27" t="s">
        <v>248</v>
      </c>
      <c r="E19" s="22"/>
      <c r="F19" s="22"/>
    </row>
    <row r="20" spans="1:6" x14ac:dyDescent="0.25">
      <c r="A20" s="19" t="s">
        <v>165</v>
      </c>
      <c r="B20" s="11">
        <v>19</v>
      </c>
      <c r="C20" s="26" t="str">
        <f t="shared" si="0"/>
        <v>FF-19</v>
      </c>
      <c r="D20" s="27" t="s">
        <v>368</v>
      </c>
      <c r="E20" s="22"/>
      <c r="F20" s="22"/>
    </row>
    <row r="21" spans="1:6" ht="45" x14ac:dyDescent="0.25">
      <c r="A21" s="19" t="s">
        <v>165</v>
      </c>
      <c r="B21" s="11">
        <v>20</v>
      </c>
      <c r="C21" s="26" t="str">
        <f t="shared" si="0"/>
        <v>FF-20</v>
      </c>
      <c r="D21" s="27" t="s">
        <v>244</v>
      </c>
      <c r="E21" s="22"/>
      <c r="F21" s="22"/>
    </row>
    <row r="22" spans="1:6" x14ac:dyDescent="0.25">
      <c r="A22" s="19" t="s">
        <v>165</v>
      </c>
      <c r="B22" s="11">
        <v>21</v>
      </c>
      <c r="C22" s="26" t="str">
        <f t="shared" si="0"/>
        <v>FF-21</v>
      </c>
      <c r="D22" s="27" t="s">
        <v>297</v>
      </c>
      <c r="E22" s="22"/>
      <c r="F22" s="22"/>
    </row>
    <row r="23" spans="1:6" x14ac:dyDescent="0.25">
      <c r="A23" s="19" t="s">
        <v>165</v>
      </c>
      <c r="B23" s="11">
        <v>22</v>
      </c>
      <c r="C23" s="26" t="str">
        <f t="shared" si="0"/>
        <v>FF-22</v>
      </c>
      <c r="D23" s="27" t="s">
        <v>39</v>
      </c>
      <c r="E23" s="22"/>
      <c r="F23" s="22"/>
    </row>
    <row r="24" spans="1:6" ht="30" x14ac:dyDescent="0.25">
      <c r="A24" s="19" t="s">
        <v>165</v>
      </c>
      <c r="B24" s="11">
        <v>23</v>
      </c>
      <c r="C24" s="26" t="str">
        <f t="shared" si="0"/>
        <v>FF-23</v>
      </c>
      <c r="D24" s="27" t="s">
        <v>186</v>
      </c>
      <c r="E24" s="22"/>
      <c r="F24" s="22"/>
    </row>
    <row r="25" spans="1:6" x14ac:dyDescent="0.25">
      <c r="A25" s="19" t="s">
        <v>165</v>
      </c>
      <c r="B25" s="11">
        <v>24</v>
      </c>
      <c r="C25" s="26" t="str">
        <f t="shared" si="0"/>
        <v>FF-24</v>
      </c>
      <c r="D25" s="27" t="s">
        <v>230</v>
      </c>
      <c r="E25" s="22"/>
      <c r="F25" s="22"/>
    </row>
    <row r="26" spans="1:6" ht="60" x14ac:dyDescent="0.25">
      <c r="A26" s="19" t="s">
        <v>165</v>
      </c>
      <c r="B26" s="11">
        <v>25</v>
      </c>
      <c r="C26" s="26" t="str">
        <f t="shared" si="0"/>
        <v>FF-25</v>
      </c>
      <c r="D26" s="27" t="s">
        <v>342</v>
      </c>
      <c r="E26" s="22"/>
      <c r="F26" s="22"/>
    </row>
    <row r="27" spans="1:6" ht="30" x14ac:dyDescent="0.25">
      <c r="A27" s="19" t="s">
        <v>165</v>
      </c>
      <c r="B27" s="11">
        <v>26</v>
      </c>
      <c r="C27" s="26" t="str">
        <f t="shared" si="0"/>
        <v>FF-26</v>
      </c>
      <c r="D27" s="27" t="s">
        <v>104</v>
      </c>
      <c r="E27" s="22"/>
      <c r="F27" s="22"/>
    </row>
    <row r="28" spans="1:6" ht="45" x14ac:dyDescent="0.25">
      <c r="A28" s="19" t="s">
        <v>165</v>
      </c>
      <c r="B28" s="11">
        <v>27</v>
      </c>
      <c r="C28" s="26" t="str">
        <f t="shared" si="0"/>
        <v>FF-27</v>
      </c>
      <c r="D28" s="27" t="s">
        <v>41</v>
      </c>
      <c r="E28" s="22"/>
      <c r="F28" s="22"/>
    </row>
    <row r="29" spans="1:6" ht="60" x14ac:dyDescent="0.25">
      <c r="A29" s="19" t="s">
        <v>165</v>
      </c>
      <c r="B29" s="11">
        <v>28</v>
      </c>
      <c r="C29" s="26" t="str">
        <f t="shared" si="0"/>
        <v>FF-28</v>
      </c>
      <c r="D29" s="27" t="s">
        <v>42</v>
      </c>
      <c r="E29" s="22"/>
      <c r="F29" s="22"/>
    </row>
    <row r="30" spans="1:6" ht="45" x14ac:dyDescent="0.25">
      <c r="A30" s="19" t="s">
        <v>165</v>
      </c>
      <c r="B30" s="11">
        <v>29</v>
      </c>
      <c r="C30" s="26" t="str">
        <f t="shared" si="0"/>
        <v>FF-29</v>
      </c>
      <c r="D30" s="27" t="s">
        <v>43</v>
      </c>
      <c r="E30" s="22"/>
      <c r="F30" s="22"/>
    </row>
    <row r="31" spans="1:6" ht="30" x14ac:dyDescent="0.25">
      <c r="A31" s="19" t="s">
        <v>165</v>
      </c>
      <c r="B31" s="11">
        <v>30</v>
      </c>
      <c r="C31" s="26" t="str">
        <f t="shared" si="0"/>
        <v>FF-30</v>
      </c>
      <c r="D31" s="27" t="s">
        <v>44</v>
      </c>
      <c r="E31" s="22"/>
      <c r="F31" s="22"/>
    </row>
    <row r="32" spans="1:6" ht="30" x14ac:dyDescent="0.25">
      <c r="A32" s="19" t="s">
        <v>165</v>
      </c>
      <c r="B32" s="11">
        <v>31</v>
      </c>
      <c r="C32" s="26" t="str">
        <f t="shared" si="0"/>
        <v>FF-31</v>
      </c>
      <c r="D32" s="27" t="s">
        <v>45</v>
      </c>
      <c r="E32" s="22"/>
      <c r="F32" s="22"/>
    </row>
    <row r="33" spans="1:6" ht="45" x14ac:dyDescent="0.25">
      <c r="A33" s="19" t="s">
        <v>165</v>
      </c>
      <c r="B33" s="11">
        <v>32</v>
      </c>
      <c r="C33" s="26" t="str">
        <f t="shared" si="0"/>
        <v>FF-32</v>
      </c>
      <c r="D33" s="28" t="s">
        <v>369</v>
      </c>
      <c r="E33" s="22"/>
      <c r="F33" s="22"/>
    </row>
    <row r="34" spans="1:6" x14ac:dyDescent="0.25">
      <c r="A34" s="19" t="s">
        <v>165</v>
      </c>
      <c r="B34" s="11">
        <v>33</v>
      </c>
      <c r="C34" s="26" t="str">
        <f t="shared" si="0"/>
        <v>FF-33</v>
      </c>
      <c r="D34" s="28" t="s">
        <v>92</v>
      </c>
      <c r="E34" s="22"/>
      <c r="F34" s="22"/>
    </row>
    <row r="35" spans="1:6" ht="30" x14ac:dyDescent="0.25">
      <c r="A35" s="19" t="s">
        <v>165</v>
      </c>
      <c r="B35" s="11">
        <v>34</v>
      </c>
      <c r="C35" s="26" t="str">
        <f t="shared" si="0"/>
        <v>FF-34</v>
      </c>
      <c r="D35" s="28" t="s">
        <v>93</v>
      </c>
      <c r="E35" s="22"/>
      <c r="F35" s="22"/>
    </row>
    <row r="36" spans="1:6" x14ac:dyDescent="0.25">
      <c r="A36" s="19" t="s">
        <v>165</v>
      </c>
      <c r="B36" s="11">
        <v>35</v>
      </c>
      <c r="C36" s="26" t="str">
        <f t="shared" si="0"/>
        <v>FF-35</v>
      </c>
      <c r="D36" s="28" t="s">
        <v>94</v>
      </c>
      <c r="E36" s="22"/>
      <c r="F36" s="22"/>
    </row>
    <row r="37" spans="1:6" ht="45" x14ac:dyDescent="0.25">
      <c r="A37" s="19" t="s">
        <v>165</v>
      </c>
      <c r="B37" s="11">
        <v>36</v>
      </c>
      <c r="C37" s="26" t="str">
        <f t="shared" si="0"/>
        <v>FF-36</v>
      </c>
      <c r="D37" s="28" t="s">
        <v>184</v>
      </c>
      <c r="E37" s="22"/>
      <c r="F37" s="22"/>
    </row>
    <row r="38" spans="1:6" ht="60" x14ac:dyDescent="0.25">
      <c r="A38" s="19" t="s">
        <v>165</v>
      </c>
      <c r="B38" s="11">
        <v>37</v>
      </c>
      <c r="C38" s="26" t="str">
        <f t="shared" si="0"/>
        <v>FF-37</v>
      </c>
      <c r="D38" s="28" t="s">
        <v>341</v>
      </c>
      <c r="E38" s="22"/>
      <c r="F38" s="22"/>
    </row>
    <row r="39" spans="1:6" ht="30" x14ac:dyDescent="0.25">
      <c r="A39" s="19" t="s">
        <v>165</v>
      </c>
      <c r="B39" s="11">
        <v>38</v>
      </c>
      <c r="C39" s="26" t="str">
        <f t="shared" si="0"/>
        <v>FF-38</v>
      </c>
      <c r="D39" s="28" t="s">
        <v>231</v>
      </c>
      <c r="E39" s="22"/>
      <c r="F39" s="22"/>
    </row>
  </sheetData>
  <sheetProtection password="E0F5" sheet="1" objects="1" scenarios="1" insertHyperlinks="0"/>
  <protectedRanges>
    <protectedRange algorithmName="SHA-512" hashValue="UZXLKmEB0OJ3+gVPyVJguVTDl6XrDIRQqytAAqQpcL52hnUgRAIMHcLjosX6ibAhRpDq1nI2BQwDOHeKI2RFNA==" saltValue="F/g/qxQNI+9gSBuJK7Cxmw==" spinCount="100000" sqref="E2:F39" name="ff"/>
    <protectedRange algorithmName="SHA-512" hashValue="EdD4aeMtvQ9HasUZW1ODuNvQGCvF9ofseS6niL5bV8HryyaalgY+AceHFYyEfxXldz2iCAH7CMzWdBO1Eg9/bA==" saltValue="MHcBM0+DCOqOWpa5kzSu2w==" spinCount="100000" sqref="E1:F39" name="VendorResponse"/>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E2:E39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C25" workbookViewId="0">
      <selection activeCell="D33" sqref="D33"/>
    </sheetView>
  </sheetViews>
  <sheetFormatPr defaultRowHeight="15" x14ac:dyDescent="0.25"/>
  <cols>
    <col min="1" max="1" width="14.42578125" hidden="1" customWidth="1"/>
    <col min="2" max="2" width="6.28515625" hidden="1" customWidth="1"/>
    <col min="3" max="3" width="7.28515625" bestFit="1" customWidth="1"/>
    <col min="4" max="4" width="73.140625" customWidth="1"/>
    <col min="5" max="5" width="6.5703125" style="23" bestFit="1" customWidth="1"/>
    <col min="6" max="6" width="56.28515625" style="23" customWidth="1"/>
  </cols>
  <sheetData>
    <row r="1" spans="1:6" ht="19.5" x14ac:dyDescent="0.4">
      <c r="A1" s="18" t="s">
        <v>101</v>
      </c>
      <c r="B1" s="9">
        <v>0</v>
      </c>
      <c r="C1" s="6"/>
      <c r="D1" s="12" t="s">
        <v>9</v>
      </c>
      <c r="E1" s="21" t="s">
        <v>306</v>
      </c>
      <c r="F1" s="21" t="s">
        <v>307</v>
      </c>
    </row>
    <row r="2" spans="1:6" ht="30" x14ac:dyDescent="0.25">
      <c r="A2" s="19" t="s">
        <v>164</v>
      </c>
      <c r="B2" s="11">
        <v>1</v>
      </c>
      <c r="C2" s="5" t="str">
        <f t="shared" ref="C2:C15" si="0">IF(B2=0,"",CONCATENATE(A2,"-",B2))</f>
        <v>IS-1</v>
      </c>
      <c r="D2" s="13" t="s">
        <v>229</v>
      </c>
      <c r="E2" s="22"/>
      <c r="F2" s="22"/>
    </row>
    <row r="3" spans="1:6" ht="165" x14ac:dyDescent="0.25">
      <c r="A3" s="19" t="s">
        <v>164</v>
      </c>
      <c r="B3" s="11">
        <v>2</v>
      </c>
      <c r="C3" s="5" t="str">
        <f t="shared" si="0"/>
        <v>IS-2</v>
      </c>
      <c r="D3" s="13" t="s">
        <v>243</v>
      </c>
      <c r="E3" s="22"/>
      <c r="F3" s="22"/>
    </row>
    <row r="4" spans="1:6" ht="75" x14ac:dyDescent="0.25">
      <c r="A4" s="19" t="s">
        <v>164</v>
      </c>
      <c r="B4" s="11">
        <v>3</v>
      </c>
      <c r="C4" s="5" t="str">
        <f t="shared" si="0"/>
        <v>IS-3</v>
      </c>
      <c r="D4" s="13" t="s">
        <v>203</v>
      </c>
      <c r="E4" s="22"/>
      <c r="F4" s="22"/>
    </row>
    <row r="5" spans="1:6" ht="30" x14ac:dyDescent="0.25">
      <c r="A5" s="19" t="s">
        <v>164</v>
      </c>
      <c r="B5" s="11">
        <v>4</v>
      </c>
      <c r="C5" s="5" t="str">
        <f t="shared" si="0"/>
        <v>IS-4</v>
      </c>
      <c r="D5" s="13" t="s">
        <v>28</v>
      </c>
      <c r="E5" s="22"/>
      <c r="F5" s="22"/>
    </row>
    <row r="6" spans="1:6" ht="45" x14ac:dyDescent="0.25">
      <c r="A6" s="19" t="s">
        <v>164</v>
      </c>
      <c r="B6" s="11">
        <v>5</v>
      </c>
      <c r="C6" s="5" t="str">
        <f t="shared" si="0"/>
        <v>IS-5</v>
      </c>
      <c r="D6" s="13" t="s">
        <v>29</v>
      </c>
      <c r="E6" s="22"/>
      <c r="F6" s="22"/>
    </row>
    <row r="7" spans="1:6" ht="105" x14ac:dyDescent="0.25">
      <c r="A7" s="19" t="s">
        <v>164</v>
      </c>
      <c r="B7" s="11">
        <v>6</v>
      </c>
      <c r="C7" s="5" t="str">
        <f t="shared" si="0"/>
        <v>IS-6</v>
      </c>
      <c r="D7" s="13" t="s">
        <v>30</v>
      </c>
      <c r="E7" s="22"/>
      <c r="F7" s="22"/>
    </row>
    <row r="8" spans="1:6" ht="30" x14ac:dyDescent="0.25">
      <c r="A8" s="19" t="s">
        <v>164</v>
      </c>
      <c r="B8" s="11">
        <v>7</v>
      </c>
      <c r="C8" s="5" t="str">
        <f t="shared" si="0"/>
        <v>IS-7</v>
      </c>
      <c r="D8" s="13" t="s">
        <v>31</v>
      </c>
      <c r="E8" s="22"/>
      <c r="F8" s="22"/>
    </row>
    <row r="9" spans="1:6" ht="30" x14ac:dyDescent="0.25">
      <c r="A9" s="19" t="s">
        <v>164</v>
      </c>
      <c r="B9" s="11">
        <v>8</v>
      </c>
      <c r="C9" s="5" t="str">
        <f t="shared" si="0"/>
        <v>IS-8</v>
      </c>
      <c r="D9" s="13" t="s">
        <v>32</v>
      </c>
      <c r="E9" s="22"/>
      <c r="F9" s="22"/>
    </row>
    <row r="10" spans="1:6" ht="30" x14ac:dyDescent="0.25">
      <c r="A10" s="19" t="s">
        <v>164</v>
      </c>
      <c r="B10" s="11">
        <v>9</v>
      </c>
      <c r="C10" s="5" t="str">
        <f t="shared" si="0"/>
        <v>IS-9</v>
      </c>
      <c r="D10" s="13" t="s">
        <v>33</v>
      </c>
      <c r="E10" s="22"/>
      <c r="F10" s="22"/>
    </row>
    <row r="11" spans="1:6" x14ac:dyDescent="0.25">
      <c r="A11" s="19" t="s">
        <v>164</v>
      </c>
      <c r="B11" s="11" t="s">
        <v>219</v>
      </c>
      <c r="C11" s="5" t="str">
        <f t="shared" si="0"/>
        <v>IS-9a</v>
      </c>
      <c r="D11" s="13" t="s">
        <v>126</v>
      </c>
      <c r="E11" s="22"/>
      <c r="F11" s="22"/>
    </row>
    <row r="12" spans="1:6" x14ac:dyDescent="0.25">
      <c r="A12" s="19" t="s">
        <v>164</v>
      </c>
      <c r="B12" s="11" t="s">
        <v>220</v>
      </c>
      <c r="C12" s="5" t="str">
        <f t="shared" si="0"/>
        <v>IS-9b</v>
      </c>
      <c r="D12" s="13" t="s">
        <v>127</v>
      </c>
      <c r="E12" s="22"/>
      <c r="F12" s="22"/>
    </row>
    <row r="13" spans="1:6" ht="30" x14ac:dyDescent="0.25">
      <c r="A13" s="19" t="s">
        <v>164</v>
      </c>
      <c r="B13" s="11" t="s">
        <v>221</v>
      </c>
      <c r="C13" s="5" t="str">
        <f t="shared" si="0"/>
        <v>IS-9c</v>
      </c>
      <c r="D13" s="13" t="s">
        <v>128</v>
      </c>
      <c r="E13" s="22"/>
      <c r="F13" s="22"/>
    </row>
    <row r="14" spans="1:6" x14ac:dyDescent="0.25">
      <c r="A14" s="19" t="s">
        <v>164</v>
      </c>
      <c r="B14" s="11" t="s">
        <v>222</v>
      </c>
      <c r="C14" s="5" t="str">
        <f t="shared" si="0"/>
        <v>IS-9d</v>
      </c>
      <c r="D14" s="13" t="s">
        <v>129</v>
      </c>
      <c r="E14" s="22"/>
      <c r="F14" s="22"/>
    </row>
    <row r="15" spans="1:6" x14ac:dyDescent="0.25">
      <c r="A15" s="19" t="s">
        <v>164</v>
      </c>
      <c r="B15" s="11">
        <v>10</v>
      </c>
      <c r="C15" s="5" t="str">
        <f t="shared" si="0"/>
        <v>IS-10</v>
      </c>
      <c r="D15" s="13" t="s">
        <v>291</v>
      </c>
      <c r="E15" s="22"/>
      <c r="F15" s="22"/>
    </row>
    <row r="16" spans="1:6" x14ac:dyDescent="0.25">
      <c r="A16" s="19" t="s">
        <v>164</v>
      </c>
      <c r="B16" s="11">
        <v>11</v>
      </c>
      <c r="C16" s="5" t="str">
        <f t="shared" ref="C16:C31" si="1">IF(B16=0,"",CONCATENATE(A16,"-",B16))</f>
        <v>IS-11</v>
      </c>
      <c r="D16" s="13" t="s">
        <v>50</v>
      </c>
      <c r="E16" s="22"/>
      <c r="F16" s="22"/>
    </row>
    <row r="17" spans="1:6" x14ac:dyDescent="0.25">
      <c r="A17" s="19" t="s">
        <v>164</v>
      </c>
      <c r="B17" s="11">
        <v>12</v>
      </c>
      <c r="C17" s="5" t="str">
        <f t="shared" si="1"/>
        <v>IS-12</v>
      </c>
      <c r="D17" s="13" t="s">
        <v>133</v>
      </c>
      <c r="E17" s="22"/>
      <c r="F17" s="22"/>
    </row>
    <row r="18" spans="1:6" x14ac:dyDescent="0.25">
      <c r="A18" s="19" t="s">
        <v>164</v>
      </c>
      <c r="B18" s="11">
        <v>13</v>
      </c>
      <c r="C18" s="5" t="str">
        <f t="shared" si="1"/>
        <v>IS-13</v>
      </c>
      <c r="D18" s="13" t="s">
        <v>134</v>
      </c>
      <c r="E18" s="22"/>
      <c r="F18" s="22"/>
    </row>
    <row r="19" spans="1:6" x14ac:dyDescent="0.25">
      <c r="A19" s="19" t="s">
        <v>164</v>
      </c>
      <c r="B19" s="11">
        <v>14</v>
      </c>
      <c r="C19" s="5" t="str">
        <f t="shared" si="1"/>
        <v>IS-14</v>
      </c>
      <c r="D19" s="13" t="s">
        <v>135</v>
      </c>
      <c r="E19" s="22"/>
      <c r="F19" s="22"/>
    </row>
    <row r="20" spans="1:6" x14ac:dyDescent="0.25">
      <c r="A20" s="19" t="s">
        <v>164</v>
      </c>
      <c r="B20" s="11">
        <v>15</v>
      </c>
      <c r="C20" s="5" t="str">
        <f t="shared" si="1"/>
        <v>IS-15</v>
      </c>
      <c r="D20" s="13" t="s">
        <v>136</v>
      </c>
      <c r="E20" s="22"/>
      <c r="F20" s="22"/>
    </row>
    <row r="21" spans="1:6" x14ac:dyDescent="0.25">
      <c r="A21" s="19" t="s">
        <v>164</v>
      </c>
      <c r="B21" s="11">
        <v>16</v>
      </c>
      <c r="C21" s="5" t="str">
        <f t="shared" si="1"/>
        <v>IS-16</v>
      </c>
      <c r="D21" s="13" t="s">
        <v>137</v>
      </c>
      <c r="E21" s="22"/>
      <c r="F21" s="22"/>
    </row>
    <row r="22" spans="1:6" x14ac:dyDescent="0.25">
      <c r="A22" s="19" t="s">
        <v>164</v>
      </c>
      <c r="B22" s="11">
        <v>17</v>
      </c>
      <c r="C22" s="5" t="str">
        <f t="shared" si="1"/>
        <v>IS-17</v>
      </c>
      <c r="D22" s="13" t="s">
        <v>138</v>
      </c>
      <c r="E22" s="22"/>
      <c r="F22" s="22"/>
    </row>
    <row r="23" spans="1:6" x14ac:dyDescent="0.25">
      <c r="A23" s="19" t="s">
        <v>164</v>
      </c>
      <c r="B23" s="11">
        <v>18</v>
      </c>
      <c r="C23" s="5" t="str">
        <f t="shared" si="1"/>
        <v>IS-18</v>
      </c>
      <c r="D23" s="13" t="s">
        <v>139</v>
      </c>
      <c r="E23" s="22"/>
      <c r="F23" s="22"/>
    </row>
    <row r="24" spans="1:6" x14ac:dyDescent="0.25">
      <c r="A24" s="19" t="s">
        <v>164</v>
      </c>
      <c r="B24" s="11">
        <v>19</v>
      </c>
      <c r="C24" s="5" t="str">
        <f t="shared" si="1"/>
        <v>IS-19</v>
      </c>
      <c r="D24" s="13" t="s">
        <v>300</v>
      </c>
      <c r="E24" s="22"/>
      <c r="F24" s="22"/>
    </row>
    <row r="25" spans="1:6" x14ac:dyDescent="0.25">
      <c r="A25" s="19" t="s">
        <v>164</v>
      </c>
      <c r="B25" s="11">
        <v>20</v>
      </c>
      <c r="C25" s="5" t="str">
        <f t="shared" si="1"/>
        <v>IS-20</v>
      </c>
      <c r="D25" s="13" t="s">
        <v>301</v>
      </c>
      <c r="E25" s="22"/>
      <c r="F25" s="22"/>
    </row>
    <row r="26" spans="1:6" x14ac:dyDescent="0.25">
      <c r="A26" s="19"/>
      <c r="B26" s="11"/>
      <c r="C26" s="5"/>
      <c r="D26" s="13" t="s">
        <v>334</v>
      </c>
      <c r="E26" s="22"/>
      <c r="F26" s="22"/>
    </row>
    <row r="27" spans="1:6" ht="30" x14ac:dyDescent="0.25">
      <c r="A27" s="19" t="s">
        <v>164</v>
      </c>
      <c r="B27" s="11">
        <v>21</v>
      </c>
      <c r="C27" s="5" t="str">
        <f t="shared" si="1"/>
        <v>IS-21</v>
      </c>
      <c r="D27" s="13" t="s">
        <v>335</v>
      </c>
      <c r="E27" s="22"/>
      <c r="F27" s="22"/>
    </row>
    <row r="28" spans="1:6" ht="30" x14ac:dyDescent="0.25">
      <c r="A28" s="19" t="s">
        <v>164</v>
      </c>
      <c r="B28" s="11">
        <v>22</v>
      </c>
      <c r="C28" s="5" t="str">
        <f t="shared" si="1"/>
        <v>IS-22</v>
      </c>
      <c r="D28" s="13" t="s">
        <v>370</v>
      </c>
      <c r="E28" s="22"/>
      <c r="F28" s="22"/>
    </row>
    <row r="29" spans="1:6" ht="30" x14ac:dyDescent="0.25">
      <c r="A29" s="19" t="s">
        <v>164</v>
      </c>
      <c r="B29" s="11">
        <v>23</v>
      </c>
      <c r="C29" s="5" t="str">
        <f t="shared" si="1"/>
        <v>IS-23</v>
      </c>
      <c r="D29" s="13" t="s">
        <v>257</v>
      </c>
      <c r="E29" s="22"/>
      <c r="F29" s="22"/>
    </row>
    <row r="30" spans="1:6" ht="30" x14ac:dyDescent="0.25">
      <c r="A30" s="19" t="s">
        <v>164</v>
      </c>
      <c r="B30" s="11">
        <v>24</v>
      </c>
      <c r="C30" s="5" t="str">
        <f t="shared" si="1"/>
        <v>IS-24</v>
      </c>
      <c r="D30" s="13" t="s">
        <v>371</v>
      </c>
      <c r="E30" s="22"/>
      <c r="F30" s="22"/>
    </row>
    <row r="31" spans="1:6" ht="30" x14ac:dyDescent="0.25">
      <c r="A31" s="19" t="s">
        <v>164</v>
      </c>
      <c r="B31" s="11">
        <v>25</v>
      </c>
      <c r="C31" s="5" t="str">
        <f t="shared" si="1"/>
        <v>IS-25</v>
      </c>
      <c r="D31" s="13" t="s">
        <v>259</v>
      </c>
      <c r="E31" s="22"/>
      <c r="F31" s="22"/>
    </row>
    <row r="32" spans="1:6" ht="60" x14ac:dyDescent="0.25">
      <c r="A32" s="19" t="s">
        <v>164</v>
      </c>
      <c r="B32" s="11">
        <v>26</v>
      </c>
      <c r="C32" s="5" t="str">
        <f t="shared" ref="C32" si="2">IF(B32=0,"",CONCATENATE(A32,"-",B32))</f>
        <v>IS-26</v>
      </c>
      <c r="D32" s="13" t="s">
        <v>68</v>
      </c>
      <c r="E32" s="22"/>
      <c r="F32" s="22"/>
    </row>
    <row r="33" spans="1:6" ht="30" x14ac:dyDescent="0.25">
      <c r="A33" s="19" t="s">
        <v>164</v>
      </c>
      <c r="B33" s="11">
        <v>27</v>
      </c>
      <c r="C33" s="5" t="str">
        <f t="shared" ref="C33" si="3">IF(B33=0,"",CONCATENATE(A33,"-",B33))</f>
        <v>IS-27</v>
      </c>
      <c r="D33" s="13" t="s">
        <v>343</v>
      </c>
      <c r="E33" s="22"/>
      <c r="F33" s="22"/>
    </row>
  </sheetData>
  <sheetProtection algorithmName="SHA-512" hashValue="XaXglrKNVPU2z5Gj9Fmno0fd2w6+/aKlanzb28g1+KAifGO4/8Q8dY8dy4tBSGPBxBpHGpt+tPmQUn3nJp2yuA==" saltValue="IUcuAR0t8Fz/cJBBMWResQ==" spinCount="100000" sheet="1" objects="1" scenarios="1" insertHyperlinks="0"/>
  <protectedRanges>
    <protectedRange algorithmName="SHA-512" hashValue="5A5DDGWRL1f5n8UQqYM8RB0kLHO6EmSa5AEp045dInHKtxJe3C08z+HFZi4cYFRC4/DCamCxe7L8lmIzePxNCA==" saltValue="WnGBFO+OxWwzTywbP4QBKg==" spinCount="100000" sqref="E2:F32 E33" name="is"/>
    <protectedRange algorithmName="SHA-512" hashValue="EdD4aeMtvQ9HasUZW1ODuNvQGCvF9ofseS6niL5bV8HryyaalgY+AceHFYyEfxXldz2iCAH7CMzWdBO1Eg9/bA==" saltValue="MHcBM0+DCOqOWpa5kzSu2w==" spinCount="100000" sqref="E32:F32 E33" name="VendorResponse_6"/>
    <protectedRange algorithmName="SHA-512" hashValue="EdD4aeMtvQ9HasUZW1ODuNvQGCvF9ofseS6niL5bV8HryyaalgY+AceHFYyEfxXldz2iCAH7CMzWdBO1Eg9/bA==" saltValue="MHcBM0+DCOqOWpa5kzSu2w==" spinCount="100000" sqref="E16:F31" name="VendorResponse_5"/>
    <protectedRange algorithmName="SHA-512" hashValue="EdD4aeMtvQ9HasUZW1ODuNvQGCvF9ofseS6niL5bV8HryyaalgY+AceHFYyEfxXldz2iCAH7CMzWdBO1Eg9/bA==" saltValue="MHcBM0+DCOqOWpa5kzSu2w==" spinCount="100000" sqref="E1:F15" name="VendorResponse_3"/>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0"/>
  <sheetViews>
    <sheetView workbookViewId="0">
      <selection activeCell="E1" sqref="E1"/>
    </sheetView>
  </sheetViews>
  <sheetFormatPr defaultRowHeight="15" x14ac:dyDescent="0.25"/>
  <cols>
    <col min="1" max="1" width="7.85546875" style="7" customWidth="1"/>
    <col min="2" max="2" width="6.140625" style="8" customWidth="1"/>
    <col min="3" max="3" width="7.28515625" style="7" bestFit="1" customWidth="1"/>
    <col min="4" max="4" width="73.140625" style="15" customWidth="1"/>
    <col min="5" max="5" width="6.5703125" bestFit="1" customWidth="1"/>
    <col min="6" max="6" width="56.28515625" customWidth="1"/>
  </cols>
  <sheetData>
    <row r="1" spans="1:6" s="1" customFormat="1" ht="23.25" customHeight="1" x14ac:dyDescent="0.4">
      <c r="A1" s="18" t="s">
        <v>99</v>
      </c>
      <c r="B1" s="9">
        <v>0</v>
      </c>
      <c r="C1" s="5" t="s">
        <v>169</v>
      </c>
      <c r="D1" s="12" t="s">
        <v>8</v>
      </c>
      <c r="E1" s="2"/>
      <c r="F1" s="2"/>
    </row>
    <row r="2" spans="1:6" ht="45" x14ac:dyDescent="0.25">
      <c r="A2" s="19" t="s">
        <v>163</v>
      </c>
      <c r="B2" s="10">
        <v>1</v>
      </c>
      <c r="C2" s="5" t="str">
        <f t="shared" ref="C2:C34" si="0">IF(B2=0,"",CONCATENATE(A2,"-",B2))</f>
        <v>SR-1</v>
      </c>
      <c r="D2" s="13" t="s">
        <v>24</v>
      </c>
      <c r="E2" s="2"/>
      <c r="F2" s="2"/>
    </row>
    <row r="3" spans="1:6" ht="32.25" customHeight="1" x14ac:dyDescent="0.25">
      <c r="A3" s="19" t="s">
        <v>163</v>
      </c>
      <c r="B3" s="10">
        <v>2</v>
      </c>
      <c r="C3" s="5" t="str">
        <f t="shared" si="0"/>
        <v>SR-2</v>
      </c>
      <c r="D3" s="13" t="s">
        <v>25</v>
      </c>
      <c r="E3" s="2"/>
      <c r="F3" s="2"/>
    </row>
    <row r="4" spans="1:6" ht="45" x14ac:dyDescent="0.25">
      <c r="A4" s="19" t="s">
        <v>163</v>
      </c>
      <c r="B4" s="10">
        <v>3</v>
      </c>
      <c r="C4" s="5" t="str">
        <f t="shared" si="0"/>
        <v>SR-3</v>
      </c>
      <c r="D4" s="13" t="s">
        <v>255</v>
      </c>
      <c r="E4" s="2"/>
      <c r="F4" s="2"/>
    </row>
    <row r="5" spans="1:6" ht="60" x14ac:dyDescent="0.25">
      <c r="A5" s="19" t="s">
        <v>163</v>
      </c>
      <c r="B5" s="10">
        <v>4</v>
      </c>
      <c r="C5" s="5" t="str">
        <f t="shared" si="0"/>
        <v>SR-4</v>
      </c>
      <c r="D5" s="13" t="s">
        <v>287</v>
      </c>
      <c r="E5" s="2"/>
      <c r="F5" s="2"/>
    </row>
    <row r="6" spans="1:6" ht="30" x14ac:dyDescent="0.25">
      <c r="A6" s="19" t="s">
        <v>163</v>
      </c>
      <c r="B6" s="10">
        <v>5</v>
      </c>
      <c r="C6" s="5" t="str">
        <f t="shared" si="0"/>
        <v>SR-5</v>
      </c>
      <c r="D6" s="13" t="s">
        <v>199</v>
      </c>
      <c r="E6" s="2"/>
      <c r="F6" s="2"/>
    </row>
    <row r="7" spans="1:6" ht="60" x14ac:dyDescent="0.25">
      <c r="A7" s="19" t="s">
        <v>163</v>
      </c>
      <c r="B7" s="10">
        <v>6</v>
      </c>
      <c r="C7" s="5" t="str">
        <f t="shared" si="0"/>
        <v>SR-6</v>
      </c>
      <c r="D7" s="13" t="s">
        <v>290</v>
      </c>
      <c r="E7" s="2"/>
      <c r="F7" s="2"/>
    </row>
    <row r="8" spans="1:6" ht="60" x14ac:dyDescent="0.25">
      <c r="A8" s="19" t="s">
        <v>163</v>
      </c>
      <c r="B8" s="10">
        <v>7</v>
      </c>
      <c r="C8" s="5" t="str">
        <f t="shared" si="0"/>
        <v>SR-7</v>
      </c>
      <c r="D8" s="13" t="s">
        <v>26</v>
      </c>
      <c r="E8" s="2"/>
      <c r="F8" s="2"/>
    </row>
    <row r="9" spans="1:6" x14ac:dyDescent="0.25">
      <c r="A9" s="19" t="s">
        <v>163</v>
      </c>
      <c r="B9" s="10">
        <v>8</v>
      </c>
      <c r="C9" s="5" t="str">
        <f t="shared" si="0"/>
        <v>SR-8</v>
      </c>
      <c r="D9" s="13" t="s">
        <v>200</v>
      </c>
      <c r="E9" s="2"/>
      <c r="F9" s="2"/>
    </row>
    <row r="10" spans="1:6" ht="120" x14ac:dyDescent="0.25">
      <c r="A10" s="19" t="s">
        <v>163</v>
      </c>
      <c r="B10" s="10">
        <v>9</v>
      </c>
      <c r="C10" s="5" t="str">
        <f t="shared" si="0"/>
        <v>SR-9</v>
      </c>
      <c r="D10" s="13" t="s">
        <v>288</v>
      </c>
      <c r="E10" s="2"/>
      <c r="F10" s="2"/>
    </row>
    <row r="11" spans="1:6" ht="60" x14ac:dyDescent="0.25">
      <c r="A11" s="19" t="s">
        <v>163</v>
      </c>
      <c r="B11" s="10">
        <v>10</v>
      </c>
      <c r="C11" s="5" t="str">
        <f t="shared" si="0"/>
        <v>SR-10</v>
      </c>
      <c r="D11" s="13" t="s">
        <v>27</v>
      </c>
      <c r="E11" s="2"/>
      <c r="F11" s="2"/>
    </row>
    <row r="12" spans="1:6" ht="60" x14ac:dyDescent="0.25">
      <c r="A12" s="19" t="s">
        <v>163</v>
      </c>
      <c r="B12" s="10">
        <v>11</v>
      </c>
      <c r="C12" s="5" t="str">
        <f t="shared" si="0"/>
        <v>SR-11</v>
      </c>
      <c r="D12" s="13" t="s">
        <v>69</v>
      </c>
      <c r="E12" s="2"/>
      <c r="F12" s="2"/>
    </row>
    <row r="13" spans="1:6" ht="45" x14ac:dyDescent="0.25">
      <c r="A13" s="19" t="s">
        <v>163</v>
      </c>
      <c r="B13" s="10">
        <v>12</v>
      </c>
      <c r="C13" s="5" t="str">
        <f t="shared" si="0"/>
        <v>SR-12</v>
      </c>
      <c r="D13" s="13" t="s">
        <v>289</v>
      </c>
      <c r="E13" s="2"/>
      <c r="F13" s="2"/>
    </row>
    <row r="14" spans="1:6" ht="30" x14ac:dyDescent="0.25">
      <c r="A14" s="19" t="s">
        <v>163</v>
      </c>
      <c r="B14" s="10">
        <v>13</v>
      </c>
      <c r="C14" s="5" t="str">
        <f t="shared" si="0"/>
        <v>SR-13</v>
      </c>
      <c r="D14" s="13" t="s">
        <v>227</v>
      </c>
      <c r="E14" s="2"/>
      <c r="F14" s="2"/>
    </row>
    <row r="15" spans="1:6" ht="30" x14ac:dyDescent="0.25">
      <c r="A15" s="19" t="s">
        <v>163</v>
      </c>
      <c r="B15" s="10">
        <v>14</v>
      </c>
      <c r="C15" s="5" t="str">
        <f t="shared" si="0"/>
        <v>SR-14</v>
      </c>
      <c r="D15" s="13" t="s">
        <v>224</v>
      </c>
      <c r="E15" s="2"/>
      <c r="F15" s="2"/>
    </row>
    <row r="16" spans="1:6" ht="45" x14ac:dyDescent="0.25">
      <c r="A16" s="19" t="s">
        <v>163</v>
      </c>
      <c r="B16" s="10">
        <v>15</v>
      </c>
      <c r="C16" s="5" t="str">
        <f t="shared" si="0"/>
        <v>SR-15</v>
      </c>
      <c r="D16" s="13" t="s">
        <v>228</v>
      </c>
      <c r="E16" s="2"/>
      <c r="F16" s="2"/>
    </row>
    <row r="17" spans="1:6" ht="30" x14ac:dyDescent="0.25">
      <c r="A17" s="19" t="s">
        <v>163</v>
      </c>
      <c r="B17" s="10">
        <v>16</v>
      </c>
      <c r="C17" s="5" t="str">
        <f t="shared" si="0"/>
        <v>SR-16</v>
      </c>
      <c r="D17" s="13" t="s">
        <v>225</v>
      </c>
      <c r="E17" s="2"/>
      <c r="F17" s="2"/>
    </row>
    <row r="18" spans="1:6" ht="30" x14ac:dyDescent="0.25">
      <c r="A18" s="19" t="s">
        <v>163</v>
      </c>
      <c r="B18" s="10">
        <v>17</v>
      </c>
      <c r="C18" s="5" t="str">
        <f t="shared" si="0"/>
        <v>SR-17</v>
      </c>
      <c r="D18" s="13" t="s">
        <v>226</v>
      </c>
      <c r="E18" s="2"/>
      <c r="F18" s="2"/>
    </row>
    <row r="19" spans="1:6" s="1" customFormat="1" ht="19.5" x14ac:dyDescent="0.4">
      <c r="A19" s="18" t="s">
        <v>101</v>
      </c>
      <c r="B19" s="9">
        <v>0</v>
      </c>
      <c r="C19" s="6" t="str">
        <f t="shared" si="0"/>
        <v/>
      </c>
      <c r="D19" s="12" t="s">
        <v>9</v>
      </c>
      <c r="E19" s="3"/>
      <c r="F19" s="3"/>
    </row>
    <row r="20" spans="1:6" ht="30" x14ac:dyDescent="0.25">
      <c r="A20" s="19" t="s">
        <v>164</v>
      </c>
      <c r="B20" s="11">
        <v>1</v>
      </c>
      <c r="C20" s="5" t="str">
        <f t="shared" si="0"/>
        <v>IS-1</v>
      </c>
      <c r="D20" s="13" t="s">
        <v>229</v>
      </c>
      <c r="E20" s="2"/>
      <c r="F20" s="2"/>
    </row>
    <row r="21" spans="1:6" ht="165" x14ac:dyDescent="0.25">
      <c r="A21" s="19" t="s">
        <v>164</v>
      </c>
      <c r="B21" s="11">
        <v>2</v>
      </c>
      <c r="C21" s="5" t="str">
        <f t="shared" si="0"/>
        <v>IS-2</v>
      </c>
      <c r="D21" s="13" t="s">
        <v>243</v>
      </c>
      <c r="E21" s="2"/>
      <c r="F21" s="2"/>
    </row>
    <row r="22" spans="1:6" ht="75" x14ac:dyDescent="0.25">
      <c r="A22" s="19" t="s">
        <v>164</v>
      </c>
      <c r="B22" s="11">
        <v>3</v>
      </c>
      <c r="C22" s="5" t="str">
        <f t="shared" si="0"/>
        <v>IS-3</v>
      </c>
      <c r="D22" s="13" t="s">
        <v>203</v>
      </c>
      <c r="E22" s="2"/>
      <c r="F22" s="2"/>
    </row>
    <row r="23" spans="1:6" ht="30" x14ac:dyDescent="0.25">
      <c r="A23" s="19" t="s">
        <v>164</v>
      </c>
      <c r="B23" s="11">
        <v>4</v>
      </c>
      <c r="C23" s="5" t="str">
        <f t="shared" si="0"/>
        <v>IS-4</v>
      </c>
      <c r="D23" s="13" t="s">
        <v>28</v>
      </c>
      <c r="E23" s="2"/>
      <c r="F23" s="2"/>
    </row>
    <row r="24" spans="1:6" ht="45" x14ac:dyDescent="0.25">
      <c r="A24" s="19" t="s">
        <v>164</v>
      </c>
      <c r="B24" s="11">
        <v>5</v>
      </c>
      <c r="C24" s="5" t="str">
        <f t="shared" si="0"/>
        <v>IS-5</v>
      </c>
      <c r="D24" s="13" t="s">
        <v>29</v>
      </c>
      <c r="E24" s="2"/>
      <c r="F24" s="2"/>
    </row>
    <row r="25" spans="1:6" ht="105" x14ac:dyDescent="0.25">
      <c r="A25" s="19" t="s">
        <v>164</v>
      </c>
      <c r="B25" s="11">
        <v>6</v>
      </c>
      <c r="C25" s="5" t="str">
        <f t="shared" si="0"/>
        <v>IS-6</v>
      </c>
      <c r="D25" s="13" t="s">
        <v>30</v>
      </c>
      <c r="E25" s="2"/>
      <c r="F25" s="2"/>
    </row>
    <row r="26" spans="1:6" ht="30" x14ac:dyDescent="0.25">
      <c r="A26" s="19" t="s">
        <v>164</v>
      </c>
      <c r="B26" s="11">
        <v>7</v>
      </c>
      <c r="C26" s="5" t="str">
        <f t="shared" si="0"/>
        <v>IS-7</v>
      </c>
      <c r="D26" s="13" t="s">
        <v>31</v>
      </c>
      <c r="E26" s="2"/>
      <c r="F26" s="2"/>
    </row>
    <row r="27" spans="1:6" ht="30" x14ac:dyDescent="0.25">
      <c r="A27" s="19" t="s">
        <v>164</v>
      </c>
      <c r="B27" s="11">
        <v>8</v>
      </c>
      <c r="C27" s="5" t="str">
        <f t="shared" si="0"/>
        <v>IS-8</v>
      </c>
      <c r="D27" s="13" t="s">
        <v>32</v>
      </c>
      <c r="E27" s="2"/>
      <c r="F27" s="2"/>
    </row>
    <row r="28" spans="1:6" s="17" customFormat="1" ht="30" x14ac:dyDescent="0.25">
      <c r="A28" s="19" t="s">
        <v>164</v>
      </c>
      <c r="B28" s="11">
        <v>9</v>
      </c>
      <c r="C28" s="5" t="str">
        <f t="shared" si="0"/>
        <v>IS-9</v>
      </c>
      <c r="D28" s="13" t="s">
        <v>33</v>
      </c>
      <c r="E28" s="2"/>
      <c r="F28" s="2"/>
    </row>
    <row r="29" spans="1:6" x14ac:dyDescent="0.25">
      <c r="A29" s="19" t="s">
        <v>164</v>
      </c>
      <c r="B29" s="11" t="s">
        <v>219</v>
      </c>
      <c r="C29" s="5" t="str">
        <f t="shared" si="0"/>
        <v>IS-9a</v>
      </c>
      <c r="D29" s="13" t="s">
        <v>126</v>
      </c>
      <c r="E29" s="2"/>
      <c r="F29" s="2"/>
    </row>
    <row r="30" spans="1:6" x14ac:dyDescent="0.25">
      <c r="A30" s="19" t="s">
        <v>164</v>
      </c>
      <c r="B30" s="11" t="s">
        <v>220</v>
      </c>
      <c r="C30" s="5" t="str">
        <f t="shared" si="0"/>
        <v>IS-9b</v>
      </c>
      <c r="D30" s="13" t="s">
        <v>127</v>
      </c>
      <c r="E30" s="2"/>
      <c r="F30" s="2"/>
    </row>
    <row r="31" spans="1:6" ht="30" x14ac:dyDescent="0.25">
      <c r="A31" s="19" t="s">
        <v>164</v>
      </c>
      <c r="B31" s="11" t="s">
        <v>221</v>
      </c>
      <c r="C31" s="5" t="str">
        <f t="shared" si="0"/>
        <v>IS-9c</v>
      </c>
      <c r="D31" s="13" t="s">
        <v>128</v>
      </c>
      <c r="E31" s="2"/>
      <c r="F31" s="2"/>
    </row>
    <row r="32" spans="1:6" x14ac:dyDescent="0.25">
      <c r="A32" s="19" t="s">
        <v>164</v>
      </c>
      <c r="B32" s="11" t="s">
        <v>222</v>
      </c>
      <c r="C32" s="5" t="str">
        <f t="shared" si="0"/>
        <v>IS-9d</v>
      </c>
      <c r="D32" s="13" t="s">
        <v>129</v>
      </c>
      <c r="E32" s="2"/>
      <c r="F32" s="2"/>
    </row>
    <row r="33" spans="1:6" x14ac:dyDescent="0.25">
      <c r="A33" s="19" t="s">
        <v>164</v>
      </c>
      <c r="B33" s="11">
        <v>10</v>
      </c>
      <c r="C33" s="5" t="str">
        <f t="shared" si="0"/>
        <v>IS-10</v>
      </c>
      <c r="D33" s="13" t="s">
        <v>291</v>
      </c>
      <c r="E33" s="2"/>
      <c r="F33" s="2"/>
    </row>
    <row r="34" spans="1:6" s="1" customFormat="1" ht="19.5" x14ac:dyDescent="0.4">
      <c r="A34" s="18" t="s">
        <v>102</v>
      </c>
      <c r="B34" s="9">
        <v>0</v>
      </c>
      <c r="C34" s="6" t="str">
        <f t="shared" si="0"/>
        <v/>
      </c>
      <c r="D34" s="12" t="s">
        <v>10</v>
      </c>
      <c r="E34" s="3"/>
      <c r="F34" s="3"/>
    </row>
    <row r="35" spans="1:6" s="1" customFormat="1" ht="30" x14ac:dyDescent="0.4">
      <c r="A35" s="19" t="s">
        <v>165</v>
      </c>
      <c r="B35" s="11">
        <v>1</v>
      </c>
      <c r="C35" s="5" t="str">
        <f t="shared" ref="C35" si="1">IF(B35=0,"",CONCATENATE(A35,"-",B35))</f>
        <v>FF-1</v>
      </c>
      <c r="D35" s="13" t="s">
        <v>173</v>
      </c>
      <c r="E35" s="3"/>
      <c r="F35" s="3"/>
    </row>
    <row r="36" spans="1:6" s="1" customFormat="1" ht="19.5" x14ac:dyDescent="0.4">
      <c r="A36" s="19" t="s">
        <v>165</v>
      </c>
      <c r="B36" s="11">
        <v>2</v>
      </c>
      <c r="C36" s="5" t="str">
        <f t="shared" ref="C36:C49" si="2">IF(B36=0,"",CONCATENATE(A36,"-",B36))</f>
        <v>FF-2</v>
      </c>
      <c r="D36" s="13" t="s">
        <v>181</v>
      </c>
      <c r="E36" s="3"/>
      <c r="F36" s="3"/>
    </row>
    <row r="37" spans="1:6" s="1" customFormat="1" ht="19.5" x14ac:dyDescent="0.4">
      <c r="A37" s="19" t="s">
        <v>165</v>
      </c>
      <c r="B37" s="11">
        <v>3</v>
      </c>
      <c r="C37" s="5" t="str">
        <f t="shared" si="2"/>
        <v>FF-3</v>
      </c>
      <c r="D37" s="13" t="s">
        <v>174</v>
      </c>
      <c r="E37" s="3"/>
      <c r="F37" s="3"/>
    </row>
    <row r="38" spans="1:6" s="1" customFormat="1" ht="19.5" x14ac:dyDescent="0.4">
      <c r="A38" s="19" t="s">
        <v>165</v>
      </c>
      <c r="B38" s="11">
        <v>4</v>
      </c>
      <c r="C38" s="5" t="str">
        <f t="shared" si="2"/>
        <v>FF-4</v>
      </c>
      <c r="D38" s="13" t="s">
        <v>175</v>
      </c>
      <c r="E38" s="3"/>
      <c r="F38" s="3"/>
    </row>
    <row r="39" spans="1:6" s="1" customFormat="1" ht="19.5" x14ac:dyDescent="0.4">
      <c r="A39" s="19" t="s">
        <v>165</v>
      </c>
      <c r="B39" s="11">
        <v>5</v>
      </c>
      <c r="C39" s="5" t="str">
        <f t="shared" si="2"/>
        <v>FF-5</v>
      </c>
      <c r="D39" s="13" t="s">
        <v>176</v>
      </c>
      <c r="E39" s="3"/>
      <c r="F39" s="3"/>
    </row>
    <row r="40" spans="1:6" s="1" customFormat="1" ht="45" x14ac:dyDescent="0.4">
      <c r="A40" s="19" t="s">
        <v>165</v>
      </c>
      <c r="B40" s="11">
        <v>6</v>
      </c>
      <c r="C40" s="5" t="str">
        <f t="shared" si="2"/>
        <v>FF-6</v>
      </c>
      <c r="D40" s="13" t="s">
        <v>292</v>
      </c>
      <c r="E40" s="3"/>
      <c r="F40" s="3"/>
    </row>
    <row r="41" spans="1:6" ht="60" x14ac:dyDescent="0.25">
      <c r="A41" s="19" t="s">
        <v>165</v>
      </c>
      <c r="B41" s="11">
        <v>7</v>
      </c>
      <c r="C41" s="5" t="str">
        <f t="shared" si="2"/>
        <v>FF-7</v>
      </c>
      <c r="D41" s="13" t="s">
        <v>185</v>
      </c>
      <c r="E41" s="2"/>
      <c r="F41" s="2"/>
    </row>
    <row r="42" spans="1:6" ht="45" x14ac:dyDescent="0.25">
      <c r="A42" s="19" t="s">
        <v>165</v>
      </c>
      <c r="B42" s="11">
        <v>8</v>
      </c>
      <c r="C42" s="5" t="str">
        <f t="shared" si="2"/>
        <v>FF-8</v>
      </c>
      <c r="D42" s="13" t="s">
        <v>293</v>
      </c>
      <c r="E42" s="2"/>
      <c r="F42" s="2"/>
    </row>
    <row r="43" spans="1:6" ht="30" x14ac:dyDescent="0.25">
      <c r="A43" s="19" t="s">
        <v>165</v>
      </c>
      <c r="B43" s="11">
        <v>9</v>
      </c>
      <c r="C43" s="5" t="str">
        <f t="shared" si="2"/>
        <v>FF-9</v>
      </c>
      <c r="D43" s="13" t="s">
        <v>182</v>
      </c>
      <c r="E43" s="2"/>
      <c r="F43" s="2"/>
    </row>
    <row r="44" spans="1:6" ht="30" x14ac:dyDescent="0.25">
      <c r="A44" s="19" t="s">
        <v>165</v>
      </c>
      <c r="B44" s="11">
        <v>10</v>
      </c>
      <c r="C44" s="5" t="str">
        <f t="shared" si="2"/>
        <v>FF-10</v>
      </c>
      <c r="D44" s="13" t="s">
        <v>34</v>
      </c>
      <c r="E44" s="2"/>
      <c r="F44" s="2"/>
    </row>
    <row r="45" spans="1:6" ht="30" x14ac:dyDescent="0.25">
      <c r="A45" s="19" t="s">
        <v>165</v>
      </c>
      <c r="B45" s="11">
        <v>11</v>
      </c>
      <c r="C45" s="5" t="str">
        <f t="shared" si="2"/>
        <v>FF-11</v>
      </c>
      <c r="D45" s="13" t="s">
        <v>183</v>
      </c>
      <c r="E45" s="2"/>
      <c r="F45" s="2"/>
    </row>
    <row r="46" spans="1:6" ht="45" x14ac:dyDescent="0.25">
      <c r="A46" s="19" t="s">
        <v>165</v>
      </c>
      <c r="B46" s="11">
        <v>12</v>
      </c>
      <c r="C46" s="5" t="str">
        <f t="shared" si="2"/>
        <v>FF-12</v>
      </c>
      <c r="D46" s="13" t="s">
        <v>35</v>
      </c>
      <c r="E46" s="2"/>
      <c r="F46" s="2"/>
    </row>
    <row r="47" spans="1:6" ht="30" x14ac:dyDescent="0.25">
      <c r="A47" s="19" t="s">
        <v>165</v>
      </c>
      <c r="B47" s="11">
        <v>13</v>
      </c>
      <c r="C47" s="5" t="str">
        <f t="shared" si="2"/>
        <v>FF-13</v>
      </c>
      <c r="D47" s="13" t="s">
        <v>36</v>
      </c>
      <c r="E47" s="2"/>
      <c r="F47" s="2"/>
    </row>
    <row r="48" spans="1:6" x14ac:dyDescent="0.25">
      <c r="A48" s="19" t="s">
        <v>165</v>
      </c>
      <c r="B48" s="11">
        <v>14</v>
      </c>
      <c r="C48" s="5" t="str">
        <f t="shared" si="2"/>
        <v>FF-14</v>
      </c>
      <c r="D48" s="13" t="s">
        <v>37</v>
      </c>
      <c r="E48" s="2"/>
      <c r="F48" s="2"/>
    </row>
    <row r="49" spans="1:6" ht="60" x14ac:dyDescent="0.25">
      <c r="A49" s="19" t="s">
        <v>165</v>
      </c>
      <c r="B49" s="11">
        <v>15</v>
      </c>
      <c r="C49" s="5" t="str">
        <f t="shared" si="2"/>
        <v>FF-15</v>
      </c>
      <c r="D49" s="13" t="s">
        <v>294</v>
      </c>
      <c r="E49" s="2"/>
      <c r="F49" s="2"/>
    </row>
    <row r="50" spans="1:6" ht="30" x14ac:dyDescent="0.25">
      <c r="A50" s="19" t="s">
        <v>165</v>
      </c>
      <c r="B50" s="11">
        <v>16</v>
      </c>
      <c r="C50" s="5" t="str">
        <f t="shared" ref="C50:C72" si="3">IF(B50=0,"",CONCATENATE(A50,"-",B50))</f>
        <v>FF-16</v>
      </c>
      <c r="D50" s="13" t="s">
        <v>295</v>
      </c>
      <c r="E50" s="2"/>
      <c r="F50" s="2"/>
    </row>
    <row r="51" spans="1:6" ht="60" x14ac:dyDescent="0.25">
      <c r="A51" s="19" t="s">
        <v>165</v>
      </c>
      <c r="B51" s="11">
        <v>17</v>
      </c>
      <c r="C51" s="5" t="str">
        <f t="shared" si="3"/>
        <v>FF-17</v>
      </c>
      <c r="D51" s="13" t="s">
        <v>38</v>
      </c>
      <c r="E51" s="2"/>
      <c r="F51" s="2"/>
    </row>
    <row r="52" spans="1:6" ht="75" x14ac:dyDescent="0.25">
      <c r="A52" s="19" t="s">
        <v>165</v>
      </c>
      <c r="B52" s="11">
        <v>18</v>
      </c>
      <c r="C52" s="5" t="str">
        <f t="shared" si="3"/>
        <v>FF-18</v>
      </c>
      <c r="D52" s="13" t="s">
        <v>248</v>
      </c>
      <c r="E52" s="2"/>
      <c r="F52" s="2"/>
    </row>
    <row r="53" spans="1:6" x14ac:dyDescent="0.25">
      <c r="A53" s="19" t="s">
        <v>165</v>
      </c>
      <c r="B53" s="11">
        <v>19</v>
      </c>
      <c r="C53" s="5" t="str">
        <f t="shared" si="3"/>
        <v>FF-19</v>
      </c>
      <c r="D53" s="13" t="s">
        <v>296</v>
      </c>
      <c r="E53" s="2"/>
      <c r="F53" s="2"/>
    </row>
    <row r="54" spans="1:6" ht="45" x14ac:dyDescent="0.25">
      <c r="A54" s="19" t="s">
        <v>165</v>
      </c>
      <c r="B54" s="11">
        <v>20</v>
      </c>
      <c r="C54" s="5" t="str">
        <f t="shared" si="3"/>
        <v>FF-20</v>
      </c>
      <c r="D54" s="13" t="s">
        <v>244</v>
      </c>
      <c r="E54" s="2"/>
      <c r="F54" s="2"/>
    </row>
    <row r="55" spans="1:6" x14ac:dyDescent="0.25">
      <c r="A55" s="19" t="s">
        <v>165</v>
      </c>
      <c r="B55" s="11">
        <v>21</v>
      </c>
      <c r="C55" s="5" t="str">
        <f t="shared" si="3"/>
        <v>FF-21</v>
      </c>
      <c r="D55" s="13" t="s">
        <v>297</v>
      </c>
      <c r="E55" s="2"/>
      <c r="F55" s="2"/>
    </row>
    <row r="56" spans="1:6" x14ac:dyDescent="0.25">
      <c r="A56" s="19" t="s">
        <v>165</v>
      </c>
      <c r="B56" s="11">
        <v>22</v>
      </c>
      <c r="C56" s="5" t="str">
        <f t="shared" si="3"/>
        <v>FF-22</v>
      </c>
      <c r="D56" s="13" t="s">
        <v>39</v>
      </c>
      <c r="E56" s="2"/>
      <c r="F56" s="2"/>
    </row>
    <row r="57" spans="1:6" ht="30" x14ac:dyDescent="0.25">
      <c r="A57" s="19" t="s">
        <v>165</v>
      </c>
      <c r="B57" s="11">
        <v>23</v>
      </c>
      <c r="C57" s="5" t="str">
        <f t="shared" si="3"/>
        <v>FF-23</v>
      </c>
      <c r="D57" s="13" t="s">
        <v>186</v>
      </c>
      <c r="E57" s="2"/>
      <c r="F57" s="2"/>
    </row>
    <row r="58" spans="1:6" x14ac:dyDescent="0.25">
      <c r="A58" s="19" t="s">
        <v>165</v>
      </c>
      <c r="B58" s="11">
        <v>24</v>
      </c>
      <c r="C58" s="5" t="str">
        <f t="shared" si="3"/>
        <v>FF-24</v>
      </c>
      <c r="D58" s="13" t="s">
        <v>230</v>
      </c>
      <c r="E58" s="2"/>
      <c r="F58" s="2"/>
    </row>
    <row r="59" spans="1:6" ht="60" x14ac:dyDescent="0.25">
      <c r="A59" s="19" t="s">
        <v>165</v>
      </c>
      <c r="B59" s="11">
        <v>25</v>
      </c>
      <c r="C59" s="5" t="str">
        <f t="shared" si="3"/>
        <v>FF-25</v>
      </c>
      <c r="D59" s="13" t="s">
        <v>40</v>
      </c>
      <c r="E59" s="2"/>
      <c r="F59" s="2"/>
    </row>
    <row r="60" spans="1:6" ht="30" x14ac:dyDescent="0.25">
      <c r="A60" s="19" t="s">
        <v>165</v>
      </c>
      <c r="B60" s="11">
        <v>26</v>
      </c>
      <c r="C60" s="5" t="str">
        <f t="shared" si="3"/>
        <v>FF-26</v>
      </c>
      <c r="D60" s="13" t="s">
        <v>104</v>
      </c>
      <c r="E60" s="2"/>
      <c r="F60" s="2"/>
    </row>
    <row r="61" spans="1:6" ht="45" x14ac:dyDescent="0.25">
      <c r="A61" s="19" t="s">
        <v>165</v>
      </c>
      <c r="B61" s="11">
        <v>27</v>
      </c>
      <c r="C61" s="5" t="str">
        <f t="shared" si="3"/>
        <v>FF-27</v>
      </c>
      <c r="D61" s="13" t="s">
        <v>41</v>
      </c>
      <c r="E61" s="2"/>
      <c r="F61" s="2"/>
    </row>
    <row r="62" spans="1:6" ht="60" x14ac:dyDescent="0.25">
      <c r="A62" s="19" t="s">
        <v>165</v>
      </c>
      <c r="B62" s="11">
        <v>28</v>
      </c>
      <c r="C62" s="5" t="str">
        <f t="shared" si="3"/>
        <v>FF-28</v>
      </c>
      <c r="D62" s="13" t="s">
        <v>42</v>
      </c>
      <c r="E62" s="2"/>
      <c r="F62" s="2"/>
    </row>
    <row r="63" spans="1:6" ht="45" x14ac:dyDescent="0.25">
      <c r="A63" s="19" t="s">
        <v>165</v>
      </c>
      <c r="B63" s="11">
        <v>29</v>
      </c>
      <c r="C63" s="5" t="str">
        <f t="shared" si="3"/>
        <v>FF-29</v>
      </c>
      <c r="D63" s="13" t="s">
        <v>43</v>
      </c>
      <c r="E63" s="2"/>
      <c r="F63" s="2"/>
    </row>
    <row r="64" spans="1:6" ht="30" x14ac:dyDescent="0.25">
      <c r="A64" s="19" t="s">
        <v>165</v>
      </c>
      <c r="B64" s="11">
        <v>30</v>
      </c>
      <c r="C64" s="5" t="str">
        <f t="shared" si="3"/>
        <v>FF-30</v>
      </c>
      <c r="D64" s="13" t="s">
        <v>44</v>
      </c>
      <c r="E64" s="2"/>
      <c r="F64" s="2"/>
    </row>
    <row r="65" spans="1:6" ht="30" x14ac:dyDescent="0.25">
      <c r="A65" s="19" t="s">
        <v>165</v>
      </c>
      <c r="B65" s="11">
        <v>31</v>
      </c>
      <c r="C65" s="5" t="str">
        <f t="shared" si="3"/>
        <v>FF-31</v>
      </c>
      <c r="D65" s="13" t="s">
        <v>45</v>
      </c>
      <c r="E65" s="2"/>
      <c r="F65" s="2"/>
    </row>
    <row r="66" spans="1:6" ht="45" x14ac:dyDescent="0.25">
      <c r="A66" s="19" t="s">
        <v>165</v>
      </c>
      <c r="B66" s="11">
        <v>32</v>
      </c>
      <c r="C66" s="5" t="str">
        <f t="shared" si="3"/>
        <v>FF-32</v>
      </c>
      <c r="D66" s="14" t="s">
        <v>245</v>
      </c>
      <c r="E66" s="2"/>
      <c r="F66" s="2"/>
    </row>
    <row r="67" spans="1:6" x14ac:dyDescent="0.25">
      <c r="A67" s="19" t="s">
        <v>165</v>
      </c>
      <c r="B67" s="11">
        <v>33</v>
      </c>
      <c r="C67" s="5" t="str">
        <f t="shared" si="3"/>
        <v>FF-33</v>
      </c>
      <c r="D67" s="14" t="s">
        <v>92</v>
      </c>
      <c r="E67" s="2"/>
      <c r="F67" s="2"/>
    </row>
    <row r="68" spans="1:6" ht="30" x14ac:dyDescent="0.25">
      <c r="A68" s="19" t="s">
        <v>165</v>
      </c>
      <c r="B68" s="11">
        <v>34</v>
      </c>
      <c r="C68" s="5" t="str">
        <f t="shared" si="3"/>
        <v>FF-34</v>
      </c>
      <c r="D68" s="14" t="s">
        <v>93</v>
      </c>
      <c r="E68" s="2"/>
      <c r="F68" s="2"/>
    </row>
    <row r="69" spans="1:6" x14ac:dyDescent="0.25">
      <c r="A69" s="19" t="s">
        <v>165</v>
      </c>
      <c r="B69" s="11">
        <v>35</v>
      </c>
      <c r="C69" s="5" t="str">
        <f t="shared" si="3"/>
        <v>FF-35</v>
      </c>
      <c r="D69" s="14" t="s">
        <v>94</v>
      </c>
      <c r="E69" s="2"/>
      <c r="F69" s="2"/>
    </row>
    <row r="70" spans="1:6" ht="45" x14ac:dyDescent="0.25">
      <c r="A70" s="19" t="s">
        <v>165</v>
      </c>
      <c r="B70" s="11">
        <v>36</v>
      </c>
      <c r="C70" s="5" t="str">
        <f t="shared" si="3"/>
        <v>FF-36</v>
      </c>
      <c r="D70" s="14" t="s">
        <v>184</v>
      </c>
      <c r="E70" s="2"/>
      <c r="F70" s="2"/>
    </row>
    <row r="71" spans="1:6" ht="45" x14ac:dyDescent="0.25">
      <c r="A71" s="19" t="s">
        <v>165</v>
      </c>
      <c r="B71" s="11">
        <v>37</v>
      </c>
      <c r="C71" s="5" t="str">
        <f t="shared" si="3"/>
        <v>FF-37</v>
      </c>
      <c r="D71" s="14" t="s">
        <v>96</v>
      </c>
      <c r="E71" s="2"/>
      <c r="F71" s="2"/>
    </row>
    <row r="72" spans="1:6" ht="30" x14ac:dyDescent="0.25">
      <c r="A72" s="19" t="s">
        <v>165</v>
      </c>
      <c r="B72" s="11">
        <v>38</v>
      </c>
      <c r="C72" s="5" t="str">
        <f t="shared" si="3"/>
        <v>FF-38</v>
      </c>
      <c r="D72" s="14" t="s">
        <v>231</v>
      </c>
      <c r="E72" s="2"/>
      <c r="F72" s="2"/>
    </row>
    <row r="73" spans="1:6" s="1" customFormat="1" ht="19.5" x14ac:dyDescent="0.4">
      <c r="A73" s="18" t="s">
        <v>103</v>
      </c>
      <c r="B73" s="9">
        <v>0</v>
      </c>
      <c r="C73" s="6" t="str">
        <f>IF(B73=0,"",CONCATENATE(A73,"-",B73))</f>
        <v/>
      </c>
      <c r="D73" s="12" t="s">
        <v>11</v>
      </c>
      <c r="E73" s="3"/>
      <c r="F73" s="3"/>
    </row>
    <row r="74" spans="1:6" ht="105" x14ac:dyDescent="0.25">
      <c r="A74" s="19" t="s">
        <v>162</v>
      </c>
      <c r="B74" s="11">
        <v>1</v>
      </c>
      <c r="C74" s="5" t="str">
        <f>IF(B74=0,"",CONCATENATE(A74,"-",B74))</f>
        <v>FP-1</v>
      </c>
      <c r="D74" s="13" t="s">
        <v>246</v>
      </c>
      <c r="E74" s="2"/>
      <c r="F74" s="2"/>
    </row>
    <row r="75" spans="1:6" x14ac:dyDescent="0.25">
      <c r="A75" s="19" t="s">
        <v>162</v>
      </c>
      <c r="B75" s="11">
        <v>2</v>
      </c>
      <c r="C75" s="5" t="str">
        <f>IF(B75=0,"",CONCATENATE(A75,"-",B75))</f>
        <v>FP-2</v>
      </c>
      <c r="D75" s="14" t="s">
        <v>23</v>
      </c>
      <c r="E75" s="2"/>
      <c r="F75" s="2"/>
    </row>
    <row r="76" spans="1:6" x14ac:dyDescent="0.25">
      <c r="A76" s="19" t="s">
        <v>162</v>
      </c>
      <c r="B76" s="11">
        <v>3</v>
      </c>
      <c r="C76" s="5" t="str">
        <f t="shared" ref="C76" si="4">IF(B76=0,"",CONCATENATE(A76,"-",B76))</f>
        <v>FP-3</v>
      </c>
      <c r="D76" s="14" t="s">
        <v>298</v>
      </c>
      <c r="E76" s="2"/>
      <c r="F76" s="2"/>
    </row>
    <row r="77" spans="1:6" s="1" customFormat="1" ht="19.5" x14ac:dyDescent="0.4">
      <c r="A77" s="18" t="s">
        <v>114</v>
      </c>
      <c r="B77" s="9">
        <v>0</v>
      </c>
      <c r="C77" s="6" t="str">
        <f>IF(B77=0,"",CONCATENATE(A77,"-",B77))</f>
        <v/>
      </c>
      <c r="D77" s="12" t="s">
        <v>172</v>
      </c>
      <c r="E77" s="3"/>
      <c r="F77" s="3"/>
    </row>
    <row r="78" spans="1:6" x14ac:dyDescent="0.25">
      <c r="A78" s="19" t="s">
        <v>166</v>
      </c>
      <c r="B78" s="10">
        <v>1</v>
      </c>
      <c r="C78" s="5" t="str">
        <f>IF(B78=0,"",CONCATENATE(A78,"-",B78))</f>
        <v>AM-1</v>
      </c>
      <c r="D78" s="13" t="s">
        <v>46</v>
      </c>
      <c r="E78" s="2"/>
      <c r="F78" s="2"/>
    </row>
    <row r="79" spans="1:6" ht="45" x14ac:dyDescent="0.25">
      <c r="A79" s="19" t="s">
        <v>166</v>
      </c>
      <c r="B79" s="10">
        <v>2</v>
      </c>
      <c r="C79" s="5" t="str">
        <f>IF(B79=0,"",CONCATENATE(A79,"-",B79))</f>
        <v>AM-2</v>
      </c>
      <c r="D79" s="13" t="s">
        <v>249</v>
      </c>
      <c r="E79" s="2"/>
      <c r="F79" s="2"/>
    </row>
    <row r="80" spans="1:6" ht="30" x14ac:dyDescent="0.25">
      <c r="A80" s="19" t="s">
        <v>166</v>
      </c>
      <c r="B80" s="10">
        <v>3</v>
      </c>
      <c r="C80" s="5" t="str">
        <f>IF(B80=0,"",CONCATENATE(A80,"-",B80))</f>
        <v>AM-3</v>
      </c>
      <c r="D80" s="13" t="s">
        <v>71</v>
      </c>
      <c r="E80" s="2"/>
      <c r="F80" s="2"/>
    </row>
    <row r="81" spans="1:6" x14ac:dyDescent="0.25">
      <c r="A81" s="19" t="s">
        <v>166</v>
      </c>
      <c r="B81" s="10">
        <v>4</v>
      </c>
      <c r="C81" s="5" t="str">
        <f>IF(B81=0,"",CONCATENATE(A81,"-",B81))</f>
        <v>AM-4</v>
      </c>
      <c r="D81" s="13" t="s">
        <v>72</v>
      </c>
      <c r="E81" s="2"/>
      <c r="F81" s="2"/>
    </row>
    <row r="82" spans="1:6" ht="45" x14ac:dyDescent="0.25">
      <c r="A82" s="19" t="s">
        <v>166</v>
      </c>
      <c r="B82" s="10">
        <v>5</v>
      </c>
      <c r="C82" s="5" t="str">
        <f t="shared" ref="C82:C83" si="5">IF(B82=0,"",CONCATENATE(A82,"-",B82))</f>
        <v>AM-5</v>
      </c>
      <c r="D82" s="13" t="s">
        <v>170</v>
      </c>
      <c r="E82" s="2"/>
      <c r="F82" s="2"/>
    </row>
    <row r="83" spans="1:6" ht="45" x14ac:dyDescent="0.25">
      <c r="A83" s="19" t="s">
        <v>166</v>
      </c>
      <c r="B83" s="10">
        <v>6</v>
      </c>
      <c r="C83" s="5" t="str">
        <f t="shared" si="5"/>
        <v>AM-6</v>
      </c>
      <c r="D83" s="13" t="s">
        <v>171</v>
      </c>
      <c r="E83" s="2"/>
      <c r="F83" s="2"/>
    </row>
    <row r="84" spans="1:6" ht="60" x14ac:dyDescent="0.25">
      <c r="A84" s="19" t="s">
        <v>166</v>
      </c>
      <c r="B84" s="10">
        <v>5</v>
      </c>
      <c r="C84" s="5" t="str">
        <f>IF(B84=0,"",CONCATENATE(A84,"-",B84))</f>
        <v>AM-5</v>
      </c>
      <c r="D84" s="13" t="s">
        <v>73</v>
      </c>
      <c r="E84" s="2"/>
      <c r="F84" s="2"/>
    </row>
    <row r="85" spans="1:6" ht="45" x14ac:dyDescent="0.25">
      <c r="A85" s="19" t="s">
        <v>166</v>
      </c>
      <c r="B85" s="10">
        <v>6</v>
      </c>
      <c r="C85" s="5" t="str">
        <f>IF(B85=0,"",CONCATENATE(A85,"-",B85))</f>
        <v>AM-6</v>
      </c>
      <c r="D85" s="13" t="s">
        <v>247</v>
      </c>
      <c r="E85" s="2"/>
      <c r="F85" s="2"/>
    </row>
    <row r="86" spans="1:6" ht="30" x14ac:dyDescent="0.25">
      <c r="A86" s="19" t="s">
        <v>166</v>
      </c>
      <c r="B86" s="10">
        <v>7</v>
      </c>
      <c r="C86" s="5" t="str">
        <f>IF(B86=0,"",CONCATENATE(A86,"-",B86))</f>
        <v>AM-7</v>
      </c>
      <c r="D86" s="13" t="s">
        <v>250</v>
      </c>
      <c r="E86" s="2"/>
      <c r="F86" s="2"/>
    </row>
    <row r="87" spans="1:6" ht="45" x14ac:dyDescent="0.25">
      <c r="A87" s="19" t="s">
        <v>166</v>
      </c>
      <c r="B87" s="10">
        <v>8</v>
      </c>
      <c r="C87" s="5" t="str">
        <f t="shared" ref="C87" si="6">IF(B87=0,"",CONCATENATE(A87,"-",B87))</f>
        <v>AM-8</v>
      </c>
      <c r="D87" s="13" t="s">
        <v>232</v>
      </c>
      <c r="E87" s="2"/>
      <c r="F87" s="2"/>
    </row>
    <row r="88" spans="1:6" ht="30" x14ac:dyDescent="0.25">
      <c r="A88" s="19" t="s">
        <v>166</v>
      </c>
      <c r="B88" s="10">
        <v>9</v>
      </c>
      <c r="C88" s="5" t="str">
        <f t="shared" ref="C88" si="7">IF(B88=0,"",CONCATENATE(A88,"-",B88))</f>
        <v>AM-9</v>
      </c>
      <c r="D88" s="13" t="s">
        <v>70</v>
      </c>
      <c r="E88" s="2"/>
      <c r="F88" s="2"/>
    </row>
    <row r="89" spans="1:6" s="1" customFormat="1" ht="19.5" x14ac:dyDescent="0.4">
      <c r="A89" s="18" t="s">
        <v>115</v>
      </c>
      <c r="B89" s="9">
        <v>0</v>
      </c>
      <c r="C89" s="6" t="str">
        <f t="shared" ref="C89:C158" si="8">IF(B89=0,"",CONCATENATE(A89,"-",B89))</f>
        <v/>
      </c>
      <c r="D89" s="12" t="s">
        <v>12</v>
      </c>
      <c r="E89" s="3"/>
      <c r="F89" s="3"/>
    </row>
    <row r="90" spans="1:6" ht="60" x14ac:dyDescent="0.25">
      <c r="A90" s="19" t="s">
        <v>161</v>
      </c>
      <c r="B90" s="10">
        <v>1</v>
      </c>
      <c r="C90" s="5" t="str">
        <f t="shared" si="8"/>
        <v>TS-1</v>
      </c>
      <c r="D90" s="13" t="s">
        <v>47</v>
      </c>
      <c r="E90" s="2"/>
      <c r="F90" s="2"/>
    </row>
    <row r="91" spans="1:6" ht="75" x14ac:dyDescent="0.25">
      <c r="A91" s="19" t="s">
        <v>161</v>
      </c>
      <c r="B91" s="10">
        <v>2</v>
      </c>
      <c r="C91" s="5" t="str">
        <f t="shared" si="8"/>
        <v>TS-2</v>
      </c>
      <c r="D91" s="13" t="s">
        <v>233</v>
      </c>
      <c r="E91" s="2"/>
      <c r="F91" s="2"/>
    </row>
    <row r="92" spans="1:6" x14ac:dyDescent="0.25">
      <c r="A92" s="19" t="s">
        <v>161</v>
      </c>
      <c r="B92" s="10">
        <v>3</v>
      </c>
      <c r="C92" s="5" t="str">
        <f t="shared" ref="C92" si="9">IF(B92=0,"",CONCATENATE(A92,"-",B92))</f>
        <v>TS-3</v>
      </c>
      <c r="D92" s="13" t="s">
        <v>260</v>
      </c>
      <c r="E92" s="2"/>
      <c r="F92" s="2"/>
    </row>
    <row r="93" spans="1:6" s="1" customFormat="1" ht="19.5" x14ac:dyDescent="0.4">
      <c r="A93" s="18" t="s">
        <v>105</v>
      </c>
      <c r="B93" s="9">
        <v>0</v>
      </c>
      <c r="C93" s="6" t="str">
        <f t="shared" si="8"/>
        <v/>
      </c>
      <c r="D93" s="12" t="s">
        <v>13</v>
      </c>
      <c r="E93" s="3"/>
      <c r="F93" s="3"/>
    </row>
    <row r="94" spans="1:6" ht="45" x14ac:dyDescent="0.25">
      <c r="A94" s="19" t="s">
        <v>159</v>
      </c>
      <c r="B94" s="10">
        <v>1</v>
      </c>
      <c r="C94" s="5" t="str">
        <f t="shared" si="8"/>
        <v>CF-1</v>
      </c>
      <c r="D94" s="13" t="s">
        <v>49</v>
      </c>
      <c r="E94" s="2"/>
      <c r="F94" s="2"/>
    </row>
    <row r="95" spans="1:6" x14ac:dyDescent="0.25">
      <c r="A95" s="19" t="s">
        <v>159</v>
      </c>
      <c r="B95" s="10" t="s">
        <v>106</v>
      </c>
      <c r="C95" s="5" t="str">
        <f t="shared" si="8"/>
        <v>CF-1a</v>
      </c>
      <c r="D95" s="13" t="s">
        <v>130</v>
      </c>
      <c r="E95" s="2"/>
      <c r="F95" s="2"/>
    </row>
    <row r="96" spans="1:6" ht="30" x14ac:dyDescent="0.25">
      <c r="A96" s="19" t="s">
        <v>159</v>
      </c>
      <c r="B96" s="10" t="s">
        <v>107</v>
      </c>
      <c r="C96" s="5" t="str">
        <f t="shared" si="8"/>
        <v>CF-1b</v>
      </c>
      <c r="D96" s="13" t="s">
        <v>131</v>
      </c>
      <c r="E96" s="2"/>
      <c r="F96" s="2"/>
    </row>
    <row r="97" spans="1:6" ht="30" x14ac:dyDescent="0.25">
      <c r="A97" s="19" t="s">
        <v>159</v>
      </c>
      <c r="B97" s="10" t="s">
        <v>108</v>
      </c>
      <c r="C97" s="5" t="str">
        <f t="shared" si="8"/>
        <v>CF-1c</v>
      </c>
      <c r="D97" s="13" t="s">
        <v>132</v>
      </c>
      <c r="E97" s="2"/>
      <c r="F97" s="2"/>
    </row>
    <row r="98" spans="1:6" x14ac:dyDescent="0.25">
      <c r="A98" s="19" t="s">
        <v>159</v>
      </c>
      <c r="B98" s="10" t="s">
        <v>109</v>
      </c>
      <c r="C98" s="5" t="str">
        <f t="shared" si="8"/>
        <v>CF-1d</v>
      </c>
      <c r="D98" s="13" t="s">
        <v>1</v>
      </c>
      <c r="E98" s="2"/>
      <c r="F98" s="2"/>
    </row>
    <row r="99" spans="1:6" x14ac:dyDescent="0.25">
      <c r="A99" s="19" t="s">
        <v>159</v>
      </c>
      <c r="B99" s="10" t="s">
        <v>110</v>
      </c>
      <c r="C99" s="5" t="str">
        <f t="shared" si="8"/>
        <v>CF-1e</v>
      </c>
      <c r="D99" s="13" t="s">
        <v>2</v>
      </c>
      <c r="E99" s="2"/>
      <c r="F99" s="2"/>
    </row>
    <row r="100" spans="1:6" x14ac:dyDescent="0.25">
      <c r="A100" s="19" t="s">
        <v>159</v>
      </c>
      <c r="B100" s="10" t="s">
        <v>111</v>
      </c>
      <c r="C100" s="5" t="str">
        <f t="shared" si="8"/>
        <v>CF-1f</v>
      </c>
      <c r="D100" s="13" t="s">
        <v>3</v>
      </c>
      <c r="E100" s="2"/>
      <c r="F100" s="2"/>
    </row>
    <row r="101" spans="1:6" ht="30" x14ac:dyDescent="0.25">
      <c r="A101" s="19" t="s">
        <v>159</v>
      </c>
      <c r="B101" s="10" t="s">
        <v>112</v>
      </c>
      <c r="C101" s="5" t="str">
        <f t="shared" si="8"/>
        <v>CF-1g</v>
      </c>
      <c r="D101" s="13" t="s">
        <v>4</v>
      </c>
      <c r="E101" s="2"/>
      <c r="F101" s="2"/>
    </row>
    <row r="102" spans="1:6" ht="30" x14ac:dyDescent="0.25">
      <c r="A102" s="19" t="s">
        <v>159</v>
      </c>
      <c r="B102" s="10" t="s">
        <v>113</v>
      </c>
      <c r="C102" s="5" t="str">
        <f t="shared" si="8"/>
        <v>CF-1h</v>
      </c>
      <c r="D102" s="13" t="s">
        <v>5</v>
      </c>
      <c r="E102" s="2"/>
      <c r="F102" s="2"/>
    </row>
    <row r="103" spans="1:6" ht="75" x14ac:dyDescent="0.25">
      <c r="A103" s="19" t="s">
        <v>159</v>
      </c>
      <c r="B103" s="10">
        <v>2</v>
      </c>
      <c r="C103" s="5" t="str">
        <f t="shared" si="8"/>
        <v>CF-2</v>
      </c>
      <c r="D103" s="13" t="s">
        <v>48</v>
      </c>
      <c r="E103" s="2"/>
      <c r="F103" s="2"/>
    </row>
    <row r="104" spans="1:6" s="1" customFormat="1" ht="19.5" x14ac:dyDescent="0.4">
      <c r="A104" s="18" t="s">
        <v>100</v>
      </c>
      <c r="B104" s="9">
        <v>0</v>
      </c>
      <c r="C104" s="6" t="str">
        <f t="shared" si="8"/>
        <v/>
      </c>
      <c r="D104" s="12" t="s">
        <v>14</v>
      </c>
      <c r="E104" s="3"/>
      <c r="F104" s="3"/>
    </row>
    <row r="105" spans="1:6" x14ac:dyDescent="0.25">
      <c r="A105" s="19" t="s">
        <v>160</v>
      </c>
      <c r="B105" s="10">
        <v>1</v>
      </c>
      <c r="C105" s="5" t="str">
        <f t="shared" si="8"/>
        <v>IF-1</v>
      </c>
      <c r="D105" s="13" t="s">
        <v>50</v>
      </c>
      <c r="E105" s="2"/>
      <c r="F105" s="2"/>
    </row>
    <row r="106" spans="1:6" x14ac:dyDescent="0.25">
      <c r="A106" s="19" t="s">
        <v>160</v>
      </c>
      <c r="B106" s="10" t="s">
        <v>106</v>
      </c>
      <c r="C106" s="5" t="str">
        <f t="shared" si="8"/>
        <v>IF-1a</v>
      </c>
      <c r="D106" s="13" t="s">
        <v>133</v>
      </c>
      <c r="E106" s="2"/>
      <c r="F106" s="2"/>
    </row>
    <row r="107" spans="1:6" x14ac:dyDescent="0.25">
      <c r="A107" s="19" t="s">
        <v>160</v>
      </c>
      <c r="B107" s="10" t="s">
        <v>107</v>
      </c>
      <c r="C107" s="5" t="str">
        <f t="shared" si="8"/>
        <v>IF-1b</v>
      </c>
      <c r="D107" s="13" t="s">
        <v>134</v>
      </c>
      <c r="E107" s="2"/>
      <c r="F107" s="2"/>
    </row>
    <row r="108" spans="1:6" x14ac:dyDescent="0.25">
      <c r="A108" s="19" t="s">
        <v>160</v>
      </c>
      <c r="B108" s="10" t="s">
        <v>108</v>
      </c>
      <c r="C108" s="5" t="str">
        <f t="shared" si="8"/>
        <v>IF-1c</v>
      </c>
      <c r="D108" s="13" t="s">
        <v>135</v>
      </c>
      <c r="E108" s="2"/>
      <c r="F108" s="2"/>
    </row>
    <row r="109" spans="1:6" x14ac:dyDescent="0.25">
      <c r="A109" s="19" t="s">
        <v>160</v>
      </c>
      <c r="B109" s="10" t="s">
        <v>109</v>
      </c>
      <c r="C109" s="5" t="str">
        <f t="shared" si="8"/>
        <v>IF-1d</v>
      </c>
      <c r="D109" s="13" t="s">
        <v>136</v>
      </c>
      <c r="E109" s="2"/>
      <c r="F109" s="2"/>
    </row>
    <row r="110" spans="1:6" x14ac:dyDescent="0.25">
      <c r="A110" s="19" t="s">
        <v>160</v>
      </c>
      <c r="B110" s="10" t="s">
        <v>110</v>
      </c>
      <c r="C110" s="5" t="str">
        <f t="shared" si="8"/>
        <v>IF-1e</v>
      </c>
      <c r="D110" s="13" t="s">
        <v>137</v>
      </c>
      <c r="E110" s="2"/>
      <c r="F110" s="2"/>
    </row>
    <row r="111" spans="1:6" x14ac:dyDescent="0.25">
      <c r="A111" s="19" t="s">
        <v>160</v>
      </c>
      <c r="B111" s="10" t="s">
        <v>111</v>
      </c>
      <c r="C111" s="5" t="str">
        <f t="shared" si="8"/>
        <v>IF-1f</v>
      </c>
      <c r="D111" s="13" t="s">
        <v>138</v>
      </c>
      <c r="E111" s="2"/>
      <c r="F111" s="2"/>
    </row>
    <row r="112" spans="1:6" x14ac:dyDescent="0.25">
      <c r="A112" s="19" t="s">
        <v>160</v>
      </c>
      <c r="B112" s="10" t="s">
        <v>112</v>
      </c>
      <c r="C112" s="5" t="str">
        <f>IF(B112=0,"",CONCATENATE(A112,"-",B112))</f>
        <v>IF-1g</v>
      </c>
      <c r="D112" s="13" t="s">
        <v>139</v>
      </c>
      <c r="E112" s="2"/>
      <c r="F112" s="2"/>
    </row>
    <row r="113" spans="1:6" x14ac:dyDescent="0.25">
      <c r="A113" s="19" t="s">
        <v>160</v>
      </c>
      <c r="B113" s="10" t="s">
        <v>113</v>
      </c>
      <c r="C113" s="5" t="str">
        <f t="shared" ref="C113:C114" si="10">IF(B113=0,"",CONCATENATE(A113,"-",B113))</f>
        <v>IF-1h</v>
      </c>
      <c r="D113" s="13" t="s">
        <v>300</v>
      </c>
      <c r="E113" s="2"/>
      <c r="F113" s="2"/>
    </row>
    <row r="114" spans="1:6" x14ac:dyDescent="0.25">
      <c r="A114" s="19" t="s">
        <v>160</v>
      </c>
      <c r="B114" s="10" t="s">
        <v>118</v>
      </c>
      <c r="C114" s="5" t="str">
        <f t="shared" si="10"/>
        <v>IF-1i</v>
      </c>
      <c r="D114" s="13" t="s">
        <v>301</v>
      </c>
      <c r="E114" s="2"/>
      <c r="F114" s="2"/>
    </row>
    <row r="115" spans="1:6" ht="30" x14ac:dyDescent="0.25">
      <c r="A115" s="19" t="s">
        <v>160</v>
      </c>
      <c r="B115" s="10">
        <v>2</v>
      </c>
      <c r="C115" s="5" t="str">
        <f t="shared" si="8"/>
        <v>IF-2</v>
      </c>
      <c r="D115" s="13" t="s">
        <v>197</v>
      </c>
      <c r="E115" s="2"/>
      <c r="F115" s="2"/>
    </row>
    <row r="116" spans="1:6" ht="30" x14ac:dyDescent="0.25">
      <c r="A116" s="19" t="s">
        <v>160</v>
      </c>
      <c r="B116" s="10">
        <v>3</v>
      </c>
      <c r="C116" s="5" t="str">
        <f t="shared" ref="C116:C118" si="11">IF(B116=0,"",CONCATENATE(A116,"-",B116))</f>
        <v>IF-3</v>
      </c>
      <c r="D116" s="13" t="s">
        <v>256</v>
      </c>
      <c r="E116" s="2"/>
      <c r="F116" s="2"/>
    </row>
    <row r="117" spans="1:6" ht="30" x14ac:dyDescent="0.25">
      <c r="A117" s="19" t="s">
        <v>160</v>
      </c>
      <c r="B117" s="10">
        <v>4</v>
      </c>
      <c r="C117" s="5" t="str">
        <f t="shared" si="11"/>
        <v>IF-4</v>
      </c>
      <c r="D117" s="13" t="s">
        <v>257</v>
      </c>
      <c r="E117" s="2"/>
      <c r="F117" s="2"/>
    </row>
    <row r="118" spans="1:6" ht="30" x14ac:dyDescent="0.25">
      <c r="A118" s="19" t="s">
        <v>160</v>
      </c>
      <c r="B118" s="10">
        <v>5</v>
      </c>
      <c r="C118" s="5" t="str">
        <f t="shared" si="11"/>
        <v>IF-5</v>
      </c>
      <c r="D118" s="13" t="s">
        <v>258</v>
      </c>
      <c r="E118" s="2"/>
      <c r="F118" s="2"/>
    </row>
    <row r="119" spans="1:6" ht="30" x14ac:dyDescent="0.25">
      <c r="A119" s="19" t="s">
        <v>160</v>
      </c>
      <c r="B119" s="10">
        <v>6</v>
      </c>
      <c r="C119" s="5" t="str">
        <f t="shared" ref="C119" si="12">IF(B119=0,"",CONCATENATE(A119,"-",B119))</f>
        <v>IF-6</v>
      </c>
      <c r="D119" s="13" t="s">
        <v>259</v>
      </c>
      <c r="E119" s="2"/>
      <c r="F119" s="2"/>
    </row>
    <row r="120" spans="1:6" s="1" customFormat="1" ht="19.5" x14ac:dyDescent="0.4">
      <c r="A120" s="18" t="s">
        <v>116</v>
      </c>
      <c r="B120" s="9">
        <v>0</v>
      </c>
      <c r="C120" s="6" t="str">
        <f t="shared" si="8"/>
        <v/>
      </c>
      <c r="D120" s="12" t="s">
        <v>15</v>
      </c>
      <c r="E120" s="3"/>
      <c r="F120" s="3"/>
    </row>
    <row r="121" spans="1:6" ht="30" x14ac:dyDescent="0.25">
      <c r="A121" s="19" t="s">
        <v>158</v>
      </c>
      <c r="B121" s="10">
        <v>1</v>
      </c>
      <c r="C121" s="5" t="str">
        <f>IF(B121=0,"",CONCATENATE(A121,"-",B121))</f>
        <v>ALI-1</v>
      </c>
      <c r="D121" s="13" t="s">
        <v>51</v>
      </c>
      <c r="E121" s="2"/>
      <c r="F121" s="2"/>
    </row>
    <row r="122" spans="1:6" x14ac:dyDescent="0.25">
      <c r="A122" s="19" t="s">
        <v>158</v>
      </c>
      <c r="B122" s="10">
        <v>2</v>
      </c>
      <c r="C122" s="5" t="str">
        <f t="shared" ref="C122:C134" si="13">IF(B122=0,"",CONCATENATE(A122,"-",B122))</f>
        <v>ALI-2</v>
      </c>
      <c r="D122" s="13" t="s">
        <v>302</v>
      </c>
      <c r="E122" s="2"/>
      <c r="F122" s="2"/>
    </row>
    <row r="123" spans="1:6" x14ac:dyDescent="0.25">
      <c r="A123" s="19" t="s">
        <v>158</v>
      </c>
      <c r="B123" s="10">
        <v>3</v>
      </c>
      <c r="C123" s="5" t="str">
        <f t="shared" si="13"/>
        <v>ALI-3</v>
      </c>
      <c r="D123" s="13" t="s">
        <v>303</v>
      </c>
      <c r="E123" s="2"/>
      <c r="F123" s="2"/>
    </row>
    <row r="124" spans="1:6" ht="45" x14ac:dyDescent="0.25">
      <c r="A124" s="19" t="s">
        <v>158</v>
      </c>
      <c r="B124" s="10">
        <v>4</v>
      </c>
      <c r="C124" s="5" t="str">
        <f t="shared" si="13"/>
        <v>ALI-4</v>
      </c>
      <c r="D124" s="13" t="s">
        <v>52</v>
      </c>
      <c r="E124" s="2"/>
      <c r="F124" s="2"/>
    </row>
    <row r="125" spans="1:6" ht="30" x14ac:dyDescent="0.25">
      <c r="A125" s="19" t="s">
        <v>158</v>
      </c>
      <c r="B125" s="10">
        <v>5</v>
      </c>
      <c r="C125" s="5" t="str">
        <f t="shared" si="13"/>
        <v>ALI-5</v>
      </c>
      <c r="D125" s="13" t="s">
        <v>53</v>
      </c>
      <c r="E125" s="2"/>
      <c r="F125" s="2"/>
    </row>
    <row r="126" spans="1:6" ht="30" x14ac:dyDescent="0.25">
      <c r="A126" s="19" t="s">
        <v>158</v>
      </c>
      <c r="B126" s="10">
        <v>6</v>
      </c>
      <c r="C126" s="5" t="str">
        <f t="shared" si="13"/>
        <v>ALI-6</v>
      </c>
      <c r="D126" s="13" t="s">
        <v>177</v>
      </c>
      <c r="E126" s="2"/>
      <c r="F126" s="2"/>
    </row>
    <row r="127" spans="1:6" ht="30" x14ac:dyDescent="0.25">
      <c r="A127" s="19" t="s">
        <v>158</v>
      </c>
      <c r="B127" s="10">
        <v>7</v>
      </c>
      <c r="C127" s="5" t="str">
        <f t="shared" si="13"/>
        <v>ALI-7</v>
      </c>
      <c r="D127" s="13" t="s">
        <v>54</v>
      </c>
      <c r="E127" s="2"/>
      <c r="F127" s="2"/>
    </row>
    <row r="128" spans="1:6" x14ac:dyDescent="0.25">
      <c r="A128" s="19" t="s">
        <v>158</v>
      </c>
      <c r="B128" s="10">
        <v>8</v>
      </c>
      <c r="C128" s="5" t="str">
        <f t="shared" si="13"/>
        <v>ALI-8</v>
      </c>
      <c r="D128" s="13" t="s">
        <v>55</v>
      </c>
      <c r="E128" s="2"/>
      <c r="F128" s="2"/>
    </row>
    <row r="129" spans="1:6" ht="30" x14ac:dyDescent="0.25">
      <c r="A129" s="19" t="s">
        <v>158</v>
      </c>
      <c r="B129" s="10">
        <v>9</v>
      </c>
      <c r="C129" s="5" t="str">
        <f t="shared" si="13"/>
        <v>ALI-9</v>
      </c>
      <c r="D129" s="13" t="s">
        <v>304</v>
      </c>
      <c r="E129" s="2"/>
      <c r="F129" s="2"/>
    </row>
    <row r="130" spans="1:6" ht="90" x14ac:dyDescent="0.25">
      <c r="A130" s="19" t="s">
        <v>158</v>
      </c>
      <c r="B130" s="10">
        <v>10</v>
      </c>
      <c r="C130" s="5" t="str">
        <f t="shared" si="13"/>
        <v>ALI-10</v>
      </c>
      <c r="D130" s="13" t="s">
        <v>251</v>
      </c>
      <c r="E130" s="2"/>
      <c r="F130" s="2"/>
    </row>
    <row r="131" spans="1:6" ht="30" x14ac:dyDescent="0.25">
      <c r="A131" s="19" t="s">
        <v>158</v>
      </c>
      <c r="B131" s="10">
        <v>11</v>
      </c>
      <c r="C131" s="5" t="str">
        <f t="shared" si="13"/>
        <v>ALI-11</v>
      </c>
      <c r="D131" s="13" t="s">
        <v>178</v>
      </c>
      <c r="E131" s="2"/>
      <c r="F131" s="2"/>
    </row>
    <row r="132" spans="1:6" ht="75" x14ac:dyDescent="0.25">
      <c r="A132" s="19" t="s">
        <v>158</v>
      </c>
      <c r="B132" s="10">
        <v>12</v>
      </c>
      <c r="C132" s="5" t="str">
        <f t="shared" si="13"/>
        <v>ALI-12</v>
      </c>
      <c r="D132" s="13" t="s">
        <v>56</v>
      </c>
      <c r="E132" s="2"/>
      <c r="F132" s="2"/>
    </row>
    <row r="133" spans="1:6" ht="60" x14ac:dyDescent="0.25">
      <c r="A133" s="19" t="s">
        <v>158</v>
      </c>
      <c r="B133" s="10">
        <v>13</v>
      </c>
      <c r="C133" s="5" t="str">
        <f t="shared" si="13"/>
        <v>ALI-13</v>
      </c>
      <c r="D133" s="13" t="s">
        <v>57</v>
      </c>
      <c r="E133" s="2"/>
      <c r="F133" s="2"/>
    </row>
    <row r="134" spans="1:6" ht="30" x14ac:dyDescent="0.25">
      <c r="A134" s="19" t="s">
        <v>158</v>
      </c>
      <c r="B134" s="10">
        <v>14</v>
      </c>
      <c r="C134" s="5" t="str">
        <f t="shared" si="13"/>
        <v>ALI-14</v>
      </c>
      <c r="D134" s="13" t="s">
        <v>187</v>
      </c>
      <c r="E134" s="2"/>
      <c r="F134" s="2"/>
    </row>
    <row r="135" spans="1:6" s="1" customFormat="1" ht="39" x14ac:dyDescent="0.4">
      <c r="A135" s="18" t="s">
        <v>117</v>
      </c>
      <c r="B135" s="9">
        <v>0</v>
      </c>
      <c r="C135" s="6" t="str">
        <f t="shared" si="8"/>
        <v/>
      </c>
      <c r="D135" s="12" t="s">
        <v>16</v>
      </c>
      <c r="E135" s="3"/>
      <c r="F135" s="3"/>
    </row>
    <row r="136" spans="1:6" ht="60" x14ac:dyDescent="0.25">
      <c r="A136" s="19" t="s">
        <v>167</v>
      </c>
      <c r="B136" s="10">
        <v>1</v>
      </c>
      <c r="C136" s="5" t="str">
        <f t="shared" si="8"/>
        <v>Q-1</v>
      </c>
      <c r="D136" s="13" t="s">
        <v>58</v>
      </c>
      <c r="E136" s="2"/>
      <c r="F136" s="2"/>
    </row>
    <row r="137" spans="1:6" ht="30" x14ac:dyDescent="0.25">
      <c r="A137" s="19" t="s">
        <v>167</v>
      </c>
      <c r="B137" s="10" t="s">
        <v>106</v>
      </c>
      <c r="C137" s="5" t="str">
        <f t="shared" si="8"/>
        <v>Q-1a</v>
      </c>
      <c r="D137" s="13" t="s">
        <v>140</v>
      </c>
      <c r="E137" s="2"/>
      <c r="F137" s="2"/>
    </row>
    <row r="138" spans="1:6" x14ac:dyDescent="0.25">
      <c r="A138" s="19" t="s">
        <v>167</v>
      </c>
      <c r="B138" s="10" t="s">
        <v>107</v>
      </c>
      <c r="C138" s="5" t="str">
        <f t="shared" si="8"/>
        <v>Q-1b</v>
      </c>
      <c r="D138" s="13" t="s">
        <v>141</v>
      </c>
      <c r="E138" s="2"/>
      <c r="F138" s="2"/>
    </row>
    <row r="139" spans="1:6" x14ac:dyDescent="0.25">
      <c r="A139" s="19" t="s">
        <v>167</v>
      </c>
      <c r="B139" s="10" t="s">
        <v>108</v>
      </c>
      <c r="C139" s="5" t="str">
        <f t="shared" si="8"/>
        <v>Q-1c</v>
      </c>
      <c r="D139" s="13" t="s">
        <v>142</v>
      </c>
      <c r="E139" s="2"/>
      <c r="F139" s="2"/>
    </row>
    <row r="140" spans="1:6" x14ac:dyDescent="0.25">
      <c r="A140" s="19" t="s">
        <v>167</v>
      </c>
      <c r="B140" s="10" t="s">
        <v>109</v>
      </c>
      <c r="C140" s="5" t="str">
        <f t="shared" si="8"/>
        <v>Q-1d</v>
      </c>
      <c r="D140" s="13" t="s">
        <v>143</v>
      </c>
      <c r="E140" s="2"/>
      <c r="F140" s="2"/>
    </row>
    <row r="141" spans="1:6" x14ac:dyDescent="0.25">
      <c r="A141" s="19" t="s">
        <v>167</v>
      </c>
      <c r="B141" s="10" t="s">
        <v>110</v>
      </c>
      <c r="C141" s="5" t="str">
        <f t="shared" si="8"/>
        <v>Q-1e</v>
      </c>
      <c r="D141" s="13" t="s">
        <v>144</v>
      </c>
      <c r="E141" s="2"/>
      <c r="F141" s="2"/>
    </row>
    <row r="142" spans="1:6" x14ac:dyDescent="0.25">
      <c r="A142" s="19" t="s">
        <v>167</v>
      </c>
      <c r="B142" s="10" t="s">
        <v>111</v>
      </c>
      <c r="C142" s="5" t="str">
        <f t="shared" si="8"/>
        <v>Q-1f</v>
      </c>
      <c r="D142" s="13" t="s">
        <v>145</v>
      </c>
      <c r="E142" s="2"/>
      <c r="F142" s="2"/>
    </row>
    <row r="143" spans="1:6" x14ac:dyDescent="0.25">
      <c r="A143" s="19" t="s">
        <v>167</v>
      </c>
      <c r="B143" s="10" t="s">
        <v>112</v>
      </c>
      <c r="C143" s="5" t="str">
        <f t="shared" si="8"/>
        <v>Q-1g</v>
      </c>
      <c r="D143" s="13" t="s">
        <v>146</v>
      </c>
      <c r="E143" s="2"/>
      <c r="F143" s="2"/>
    </row>
    <row r="144" spans="1:6" x14ac:dyDescent="0.25">
      <c r="A144" s="19" t="s">
        <v>167</v>
      </c>
      <c r="B144" s="10" t="s">
        <v>113</v>
      </c>
      <c r="C144" s="5" t="str">
        <f t="shared" si="8"/>
        <v>Q-1h</v>
      </c>
      <c r="D144" s="13" t="s">
        <v>147</v>
      </c>
      <c r="E144" s="2"/>
      <c r="F144" s="2"/>
    </row>
    <row r="145" spans="1:6" ht="30" x14ac:dyDescent="0.25">
      <c r="A145" s="19" t="s">
        <v>167</v>
      </c>
      <c r="B145" s="10" t="s">
        <v>118</v>
      </c>
      <c r="C145" s="5" t="str">
        <f t="shared" ref="C145:C146" si="14">IF(B145=0,"",CONCATENATE(A145,"-",B145))</f>
        <v>Q-1i</v>
      </c>
      <c r="D145" s="13" t="s">
        <v>193</v>
      </c>
      <c r="E145" s="2"/>
      <c r="F145" s="2"/>
    </row>
    <row r="146" spans="1:6" x14ac:dyDescent="0.25">
      <c r="A146" s="19" t="s">
        <v>167</v>
      </c>
      <c r="B146" s="10" t="s">
        <v>194</v>
      </c>
      <c r="C146" s="5" t="str">
        <f t="shared" si="14"/>
        <v>Q-1j</v>
      </c>
      <c r="D146" s="13" t="s">
        <v>195</v>
      </c>
      <c r="E146" s="2"/>
      <c r="F146" s="2"/>
    </row>
    <row r="147" spans="1:6" ht="45" x14ac:dyDescent="0.25">
      <c r="A147" s="19" t="s">
        <v>167</v>
      </c>
      <c r="B147" s="10">
        <v>2</v>
      </c>
      <c r="C147" s="5" t="str">
        <f t="shared" si="8"/>
        <v>Q-2</v>
      </c>
      <c r="D147" s="13" t="s">
        <v>59</v>
      </c>
      <c r="E147" s="2"/>
      <c r="F147" s="2"/>
    </row>
    <row r="148" spans="1:6" ht="45" x14ac:dyDescent="0.25">
      <c r="A148" s="19" t="s">
        <v>167</v>
      </c>
      <c r="B148" s="10">
        <v>3</v>
      </c>
      <c r="C148" s="5" t="str">
        <f t="shared" si="8"/>
        <v>Q-3</v>
      </c>
      <c r="D148" s="13" t="s">
        <v>286</v>
      </c>
      <c r="E148" s="2"/>
      <c r="F148" s="2"/>
    </row>
    <row r="149" spans="1:6" ht="45" x14ac:dyDescent="0.25">
      <c r="A149" s="19" t="s">
        <v>167</v>
      </c>
      <c r="B149" s="10">
        <v>4</v>
      </c>
      <c r="C149" s="5" t="str">
        <f t="shared" si="8"/>
        <v>Q-4</v>
      </c>
      <c r="D149" s="13" t="s">
        <v>60</v>
      </c>
      <c r="E149" s="2"/>
      <c r="F149" s="2"/>
    </row>
    <row r="150" spans="1:6" ht="30" x14ac:dyDescent="0.25">
      <c r="A150" s="19" t="s">
        <v>167</v>
      </c>
      <c r="B150" s="10">
        <v>5</v>
      </c>
      <c r="C150" s="5" t="str">
        <f t="shared" si="8"/>
        <v>Q-5</v>
      </c>
      <c r="D150" s="13" t="s">
        <v>234</v>
      </c>
      <c r="E150" s="2"/>
      <c r="F150" s="2"/>
    </row>
    <row r="151" spans="1:6" ht="60" x14ac:dyDescent="0.25">
      <c r="A151" s="19" t="s">
        <v>167</v>
      </c>
      <c r="B151" s="10">
        <v>6</v>
      </c>
      <c r="C151" s="5" t="str">
        <f t="shared" ref="C151" si="15">IF(B151=0,"",CONCATENATE(A151,"-",B151))</f>
        <v>Q-6</v>
      </c>
      <c r="D151" s="13" t="s">
        <v>235</v>
      </c>
      <c r="E151" s="2"/>
      <c r="F151" s="2"/>
    </row>
    <row r="152" spans="1:6" s="1" customFormat="1" ht="19.5" x14ac:dyDescent="0.4">
      <c r="A152" s="18" t="s">
        <v>119</v>
      </c>
      <c r="B152" s="9">
        <v>0</v>
      </c>
      <c r="C152" s="6" t="str">
        <f t="shared" si="8"/>
        <v/>
      </c>
      <c r="D152" s="12" t="s">
        <v>17</v>
      </c>
      <c r="E152" s="3"/>
      <c r="F152" s="3"/>
    </row>
    <row r="153" spans="1:6" ht="45" x14ac:dyDescent="0.25">
      <c r="A153" s="19" t="s">
        <v>154</v>
      </c>
      <c r="B153" s="10">
        <v>1</v>
      </c>
      <c r="C153" s="5" t="str">
        <f t="shared" si="8"/>
        <v>VR-1</v>
      </c>
      <c r="D153" s="13" t="s">
        <v>97</v>
      </c>
      <c r="E153" s="2"/>
      <c r="F153" s="2"/>
    </row>
    <row r="154" spans="1:6" ht="30" x14ac:dyDescent="0.25">
      <c r="A154" s="19" t="s">
        <v>154</v>
      </c>
      <c r="B154" s="10" t="s">
        <v>106</v>
      </c>
      <c r="C154" s="5" t="str">
        <f t="shared" si="8"/>
        <v>VR-1a</v>
      </c>
      <c r="D154" s="13" t="s">
        <v>98</v>
      </c>
      <c r="E154" s="2"/>
      <c r="F154" s="2"/>
    </row>
    <row r="155" spans="1:6" ht="45" x14ac:dyDescent="0.25">
      <c r="A155" s="19" t="s">
        <v>154</v>
      </c>
      <c r="B155" s="10" t="s">
        <v>107</v>
      </c>
      <c r="C155" s="5" t="str">
        <f t="shared" si="8"/>
        <v>VR-1b</v>
      </c>
      <c r="D155" s="13" t="s">
        <v>148</v>
      </c>
      <c r="E155" s="2"/>
      <c r="F155" s="2"/>
    </row>
    <row r="156" spans="1:6" ht="30" x14ac:dyDescent="0.25">
      <c r="A156" s="19" t="s">
        <v>154</v>
      </c>
      <c r="B156" s="10" t="s">
        <v>108</v>
      </c>
      <c r="C156" s="5" t="str">
        <f t="shared" si="8"/>
        <v>VR-1c</v>
      </c>
      <c r="D156" s="13" t="s">
        <v>6</v>
      </c>
      <c r="E156" s="2"/>
      <c r="F156" s="2"/>
    </row>
    <row r="157" spans="1:6" ht="30" x14ac:dyDescent="0.25">
      <c r="A157" s="19" t="s">
        <v>154</v>
      </c>
      <c r="B157" s="10" t="s">
        <v>109</v>
      </c>
      <c r="C157" s="5" t="str">
        <f t="shared" si="8"/>
        <v>VR-1d</v>
      </c>
      <c r="D157" s="13" t="s">
        <v>7</v>
      </c>
      <c r="E157" s="2"/>
      <c r="F157" s="2"/>
    </row>
    <row r="158" spans="1:6" ht="60" x14ac:dyDescent="0.25">
      <c r="A158" s="19" t="s">
        <v>154</v>
      </c>
      <c r="B158" s="10">
        <v>2</v>
      </c>
      <c r="C158" s="5" t="str">
        <f t="shared" si="8"/>
        <v>VR-2</v>
      </c>
      <c r="D158" s="13" t="s">
        <v>305</v>
      </c>
      <c r="E158" s="2"/>
      <c r="F158" s="2"/>
    </row>
    <row r="159" spans="1:6" x14ac:dyDescent="0.25">
      <c r="A159" s="19" t="s">
        <v>154</v>
      </c>
      <c r="B159" s="10">
        <v>3</v>
      </c>
      <c r="C159" s="5" t="str">
        <f t="shared" ref="C159:C167" si="16">IF(B159=0,"",CONCATENATE(A159,"-",B159))</f>
        <v>VR-3</v>
      </c>
      <c r="D159" s="13" t="s">
        <v>179</v>
      </c>
      <c r="E159" s="2"/>
      <c r="F159" s="2"/>
    </row>
    <row r="160" spans="1:6" ht="30" x14ac:dyDescent="0.25">
      <c r="A160" s="19" t="s">
        <v>154</v>
      </c>
      <c r="B160" s="10">
        <v>4</v>
      </c>
      <c r="C160" s="5" t="str">
        <f t="shared" si="16"/>
        <v>VR-4</v>
      </c>
      <c r="D160" s="13" t="s">
        <v>180</v>
      </c>
      <c r="E160" s="2"/>
      <c r="F160" s="2"/>
    </row>
    <row r="161" spans="1:6" ht="30" x14ac:dyDescent="0.25">
      <c r="A161" s="19" t="s">
        <v>154</v>
      </c>
      <c r="B161" s="10">
        <v>5</v>
      </c>
      <c r="C161" s="5" t="str">
        <f t="shared" si="16"/>
        <v>VR-5</v>
      </c>
      <c r="D161" s="13" t="s">
        <v>65</v>
      </c>
      <c r="E161" s="2"/>
      <c r="F161" s="2"/>
    </row>
    <row r="162" spans="1:6" ht="30" x14ac:dyDescent="0.25">
      <c r="A162" s="19" t="s">
        <v>154</v>
      </c>
      <c r="B162" s="10">
        <v>6</v>
      </c>
      <c r="C162" s="5" t="str">
        <f t="shared" si="16"/>
        <v>VR-6</v>
      </c>
      <c r="D162" s="13" t="s">
        <v>236</v>
      </c>
      <c r="E162" s="2"/>
      <c r="F162" s="2"/>
    </row>
    <row r="163" spans="1:6" ht="30" x14ac:dyDescent="0.25">
      <c r="A163" s="19" t="s">
        <v>154</v>
      </c>
      <c r="B163" s="10">
        <v>7</v>
      </c>
      <c r="C163" s="5" t="str">
        <f t="shared" si="16"/>
        <v>VR-7</v>
      </c>
      <c r="D163" s="13" t="s">
        <v>66</v>
      </c>
      <c r="E163" s="2"/>
      <c r="F163" s="2"/>
    </row>
    <row r="164" spans="1:6" ht="30" x14ac:dyDescent="0.25">
      <c r="A164" s="19" t="s">
        <v>154</v>
      </c>
      <c r="B164" s="10">
        <v>8</v>
      </c>
      <c r="C164" s="5" t="str">
        <f t="shared" si="16"/>
        <v>VR-8</v>
      </c>
      <c r="D164" s="13" t="s">
        <v>61</v>
      </c>
      <c r="E164" s="2"/>
      <c r="F164" s="2"/>
    </row>
    <row r="165" spans="1:6" ht="45" x14ac:dyDescent="0.25">
      <c r="A165" s="19" t="s">
        <v>154</v>
      </c>
      <c r="B165" s="10">
        <v>9</v>
      </c>
      <c r="C165" s="5" t="str">
        <f t="shared" si="16"/>
        <v>VR-9</v>
      </c>
      <c r="D165" s="13" t="s">
        <v>62</v>
      </c>
      <c r="E165" s="2"/>
      <c r="F165" s="2"/>
    </row>
    <row r="166" spans="1:6" ht="45" x14ac:dyDescent="0.25">
      <c r="A166" s="19" t="s">
        <v>154</v>
      </c>
      <c r="B166" s="10">
        <v>10</v>
      </c>
      <c r="C166" s="5" t="str">
        <f t="shared" si="16"/>
        <v>VR-10</v>
      </c>
      <c r="D166" s="13" t="s">
        <v>63</v>
      </c>
      <c r="E166" s="2"/>
      <c r="F166" s="2"/>
    </row>
    <row r="167" spans="1:6" ht="45" x14ac:dyDescent="0.25">
      <c r="A167" s="19" t="s">
        <v>154</v>
      </c>
      <c r="B167" s="10">
        <v>11</v>
      </c>
      <c r="C167" s="5" t="str">
        <f t="shared" si="16"/>
        <v>VR-11</v>
      </c>
      <c r="D167" s="13" t="s">
        <v>64</v>
      </c>
      <c r="E167" s="2"/>
      <c r="F167" s="2"/>
    </row>
    <row r="168" spans="1:6" s="1" customFormat="1" ht="19.5" x14ac:dyDescent="0.4">
      <c r="A168" s="18" t="s">
        <v>120</v>
      </c>
      <c r="B168" s="9">
        <v>0</v>
      </c>
      <c r="C168" s="6" t="str">
        <f t="shared" ref="C168:C222" si="17">IF(B168=0,"",CONCATENATE(A168,"-",B168))</f>
        <v/>
      </c>
      <c r="D168" s="12" t="s">
        <v>18</v>
      </c>
      <c r="E168" s="3"/>
      <c r="F168" s="3"/>
    </row>
    <row r="169" spans="1:6" ht="30" x14ac:dyDescent="0.25">
      <c r="A169" s="19" t="s">
        <v>120</v>
      </c>
      <c r="B169" s="10">
        <v>1</v>
      </c>
      <c r="C169" s="5" t="str">
        <f t="shared" si="17"/>
        <v>CAD-1</v>
      </c>
      <c r="D169" s="13" t="s">
        <v>67</v>
      </c>
      <c r="E169" s="2"/>
      <c r="F169" s="2"/>
    </row>
    <row r="170" spans="1:6" ht="45" x14ac:dyDescent="0.25">
      <c r="A170" s="19" t="s">
        <v>120</v>
      </c>
      <c r="B170" s="10">
        <v>2</v>
      </c>
      <c r="C170" s="5" t="str">
        <f t="shared" si="17"/>
        <v>CAD-2</v>
      </c>
      <c r="D170" s="13" t="s">
        <v>198</v>
      </c>
      <c r="E170" s="2"/>
      <c r="F170" s="2"/>
    </row>
    <row r="171" spans="1:6" s="1" customFormat="1" ht="19.5" x14ac:dyDescent="0.4">
      <c r="A171" s="18" t="s">
        <v>121</v>
      </c>
      <c r="B171" s="9">
        <v>0</v>
      </c>
      <c r="C171" s="6" t="str">
        <f t="shared" si="17"/>
        <v/>
      </c>
      <c r="D171" s="12" t="s">
        <v>19</v>
      </c>
      <c r="E171" s="3"/>
      <c r="F171" s="3"/>
    </row>
    <row r="172" spans="1:6" ht="60" x14ac:dyDescent="0.25">
      <c r="A172" s="19" t="s">
        <v>168</v>
      </c>
      <c r="B172" s="10">
        <v>1</v>
      </c>
      <c r="C172" s="5" t="str">
        <f t="shared" si="17"/>
        <v>CI-1</v>
      </c>
      <c r="D172" s="13" t="s">
        <v>68</v>
      </c>
      <c r="E172" s="2"/>
      <c r="F172" s="2"/>
    </row>
    <row r="173" spans="1:6" s="1" customFormat="1" ht="19.5" x14ac:dyDescent="0.4">
      <c r="A173" s="18" t="s">
        <v>122</v>
      </c>
      <c r="B173" s="9">
        <v>0</v>
      </c>
      <c r="C173" s="6" t="str">
        <f t="shared" si="17"/>
        <v/>
      </c>
      <c r="D173" s="12" t="s">
        <v>20</v>
      </c>
      <c r="E173" s="3"/>
      <c r="F173" s="3"/>
    </row>
    <row r="174" spans="1:6" ht="90" x14ac:dyDescent="0.25">
      <c r="A174" s="19" t="s">
        <v>155</v>
      </c>
      <c r="B174" s="10">
        <v>1</v>
      </c>
      <c r="C174" s="5" t="str">
        <f t="shared" si="17"/>
        <v>NGF-1</v>
      </c>
      <c r="D174" s="14" t="s">
        <v>153</v>
      </c>
      <c r="E174" s="2"/>
      <c r="F174" s="2"/>
    </row>
    <row r="175" spans="1:6" x14ac:dyDescent="0.25">
      <c r="A175" s="19" t="s">
        <v>155</v>
      </c>
      <c r="B175" s="10">
        <v>2</v>
      </c>
      <c r="C175" s="5" t="str">
        <f t="shared" si="17"/>
        <v>NGF-2</v>
      </c>
      <c r="D175" s="14" t="s">
        <v>74</v>
      </c>
      <c r="E175" s="2"/>
      <c r="F175" s="2"/>
    </row>
    <row r="176" spans="1:6" x14ac:dyDescent="0.25">
      <c r="A176" s="19" t="s">
        <v>155</v>
      </c>
      <c r="B176" s="10">
        <v>3</v>
      </c>
      <c r="C176" s="5" t="str">
        <f t="shared" si="17"/>
        <v>NGF-3</v>
      </c>
      <c r="D176" s="14" t="s">
        <v>75</v>
      </c>
      <c r="E176" s="2"/>
      <c r="F176" s="2"/>
    </row>
    <row r="177" spans="1:6" x14ac:dyDescent="0.25">
      <c r="A177" s="19" t="s">
        <v>155</v>
      </c>
      <c r="B177" s="10">
        <v>4</v>
      </c>
      <c r="C177" s="5" t="str">
        <f t="shared" si="17"/>
        <v>NGF-4</v>
      </c>
      <c r="D177" s="14" t="s">
        <v>76</v>
      </c>
      <c r="E177" s="2"/>
      <c r="F177" s="2"/>
    </row>
    <row r="178" spans="1:6" ht="45" x14ac:dyDescent="0.25">
      <c r="A178" s="19" t="s">
        <v>155</v>
      </c>
      <c r="B178" s="10">
        <v>5</v>
      </c>
      <c r="C178" s="5" t="str">
        <f t="shared" si="17"/>
        <v>NGF-5</v>
      </c>
      <c r="D178" s="14" t="s">
        <v>192</v>
      </c>
      <c r="E178" s="2"/>
      <c r="F178" s="2"/>
    </row>
    <row r="179" spans="1:6" x14ac:dyDescent="0.25">
      <c r="A179" s="19" t="s">
        <v>155</v>
      </c>
      <c r="B179" s="10">
        <v>6</v>
      </c>
      <c r="C179" s="5" t="str">
        <f t="shared" si="17"/>
        <v>NGF-6</v>
      </c>
      <c r="D179" s="14" t="s">
        <v>77</v>
      </c>
      <c r="E179" s="2"/>
      <c r="F179" s="2"/>
    </row>
    <row r="180" spans="1:6" ht="45" x14ac:dyDescent="0.25">
      <c r="A180" s="19" t="s">
        <v>155</v>
      </c>
      <c r="B180" s="10">
        <v>7</v>
      </c>
      <c r="C180" s="5" t="str">
        <f t="shared" si="17"/>
        <v>NGF-7</v>
      </c>
      <c r="D180" s="14" t="s">
        <v>237</v>
      </c>
      <c r="E180" s="2"/>
      <c r="F180" s="2"/>
    </row>
    <row r="181" spans="1:6" x14ac:dyDescent="0.25">
      <c r="A181" s="19" t="s">
        <v>155</v>
      </c>
      <c r="B181" s="10" t="s">
        <v>211</v>
      </c>
      <c r="C181" s="5" t="str">
        <f t="shared" si="17"/>
        <v>NGF-7a</v>
      </c>
      <c r="D181" s="13" t="s">
        <v>204</v>
      </c>
      <c r="E181" s="2"/>
      <c r="F181" s="2"/>
    </row>
    <row r="182" spans="1:6" x14ac:dyDescent="0.25">
      <c r="A182" s="19" t="s">
        <v>155</v>
      </c>
      <c r="B182" s="10" t="s">
        <v>212</v>
      </c>
      <c r="C182" s="5" t="str">
        <f t="shared" si="17"/>
        <v>NGF-7b</v>
      </c>
      <c r="D182" s="13" t="s">
        <v>205</v>
      </c>
      <c r="E182" s="2"/>
      <c r="F182" s="2"/>
    </row>
    <row r="183" spans="1:6" x14ac:dyDescent="0.25">
      <c r="A183" s="19" t="s">
        <v>155</v>
      </c>
      <c r="B183" s="10" t="s">
        <v>213</v>
      </c>
      <c r="C183" s="5" t="str">
        <f t="shared" si="17"/>
        <v>NGF-7c</v>
      </c>
      <c r="D183" s="13" t="s">
        <v>206</v>
      </c>
      <c r="E183" s="2"/>
      <c r="F183" s="2"/>
    </row>
    <row r="184" spans="1:6" x14ac:dyDescent="0.25">
      <c r="A184" s="19" t="s">
        <v>155</v>
      </c>
      <c r="B184" s="10" t="s">
        <v>214</v>
      </c>
      <c r="C184" s="5" t="str">
        <f t="shared" si="17"/>
        <v>NGF-7d</v>
      </c>
      <c r="D184" s="13" t="s">
        <v>207</v>
      </c>
      <c r="E184" s="2"/>
      <c r="F184" s="2"/>
    </row>
    <row r="185" spans="1:6" x14ac:dyDescent="0.25">
      <c r="A185" s="19" t="s">
        <v>155</v>
      </c>
      <c r="B185" s="10" t="s">
        <v>215</v>
      </c>
      <c r="C185" s="5" t="str">
        <f t="shared" si="17"/>
        <v>NGF-7e</v>
      </c>
      <c r="D185" s="13" t="s">
        <v>208</v>
      </c>
      <c r="E185" s="2"/>
      <c r="F185" s="2"/>
    </row>
    <row r="186" spans="1:6" x14ac:dyDescent="0.25">
      <c r="A186" s="19" t="s">
        <v>155</v>
      </c>
      <c r="B186" s="10" t="s">
        <v>216</v>
      </c>
      <c r="C186" s="5" t="str">
        <f t="shared" si="17"/>
        <v>NGF-7f</v>
      </c>
      <c r="D186" s="13" t="s">
        <v>209</v>
      </c>
      <c r="E186" s="2"/>
      <c r="F186" s="2"/>
    </row>
    <row r="187" spans="1:6" ht="30" x14ac:dyDescent="0.25">
      <c r="A187" s="19" t="s">
        <v>155</v>
      </c>
      <c r="B187" s="10" t="s">
        <v>217</v>
      </c>
      <c r="C187" s="5" t="str">
        <f t="shared" si="17"/>
        <v>NGF-7g</v>
      </c>
      <c r="D187" s="14" t="s">
        <v>210</v>
      </c>
      <c r="E187" s="2"/>
      <c r="F187" s="2"/>
    </row>
    <row r="188" spans="1:6" ht="30" x14ac:dyDescent="0.25">
      <c r="A188" s="19" t="s">
        <v>155</v>
      </c>
      <c r="B188" s="10">
        <v>8</v>
      </c>
      <c r="C188" s="5" t="str">
        <f t="shared" si="17"/>
        <v>NGF-8</v>
      </c>
      <c r="D188" s="14" t="s">
        <v>218</v>
      </c>
      <c r="E188" s="2"/>
      <c r="F188" s="2"/>
    </row>
    <row r="189" spans="1:6" x14ac:dyDescent="0.25">
      <c r="A189" s="19" t="s">
        <v>155</v>
      </c>
      <c r="B189" s="10">
        <v>9</v>
      </c>
      <c r="C189" s="5" t="str">
        <f t="shared" ref="C189:C190" si="18">IF(B189=0,"",CONCATENATE(A189,"-",B189))</f>
        <v>NGF-9</v>
      </c>
      <c r="D189" s="14" t="s">
        <v>238</v>
      </c>
      <c r="E189" s="2"/>
      <c r="F189" s="2"/>
    </row>
    <row r="190" spans="1:6" ht="30" x14ac:dyDescent="0.25">
      <c r="A190" s="19" t="s">
        <v>155</v>
      </c>
      <c r="B190" s="10">
        <v>10</v>
      </c>
      <c r="C190" s="5" t="str">
        <f t="shared" si="18"/>
        <v>NGF-10</v>
      </c>
      <c r="D190" s="14" t="s">
        <v>196</v>
      </c>
      <c r="E190" s="2"/>
      <c r="F190" s="2"/>
    </row>
    <row r="191" spans="1:6" x14ac:dyDescent="0.25">
      <c r="A191" s="19" t="s">
        <v>155</v>
      </c>
      <c r="B191" s="10">
        <v>11</v>
      </c>
      <c r="C191" s="5" t="str">
        <f t="shared" ref="C191:C197" si="19">IF(B191=0,"",CONCATENATE(A191,"-",B191))</f>
        <v>NGF-11</v>
      </c>
      <c r="D191" s="14" t="s">
        <v>299</v>
      </c>
      <c r="E191" s="2"/>
      <c r="F191" s="2"/>
    </row>
    <row r="192" spans="1:6" ht="30" x14ac:dyDescent="0.25">
      <c r="A192" s="19" t="s">
        <v>155</v>
      </c>
      <c r="B192" s="10">
        <v>12</v>
      </c>
      <c r="C192" s="5" t="str">
        <f t="shared" si="19"/>
        <v>NGF-12</v>
      </c>
      <c r="D192" s="14" t="s">
        <v>188</v>
      </c>
      <c r="E192" s="2"/>
      <c r="F192" s="2"/>
    </row>
    <row r="193" spans="1:6" ht="30" x14ac:dyDescent="0.25">
      <c r="A193" s="19" t="s">
        <v>155</v>
      </c>
      <c r="B193" s="10">
        <v>13</v>
      </c>
      <c r="C193" s="5" t="str">
        <f t="shared" si="19"/>
        <v>NGF-13</v>
      </c>
      <c r="D193" s="14" t="s">
        <v>239</v>
      </c>
      <c r="E193" s="2"/>
      <c r="F193" s="2"/>
    </row>
    <row r="194" spans="1:6" ht="30" x14ac:dyDescent="0.25">
      <c r="A194" s="19" t="s">
        <v>155</v>
      </c>
      <c r="B194" s="10">
        <v>14</v>
      </c>
      <c r="C194" s="5" t="str">
        <f t="shared" si="19"/>
        <v>NGF-14</v>
      </c>
      <c r="D194" s="14" t="s">
        <v>252</v>
      </c>
      <c r="E194" s="2"/>
      <c r="F194" s="2"/>
    </row>
    <row r="195" spans="1:6" ht="45" x14ac:dyDescent="0.25">
      <c r="A195" s="19" t="s">
        <v>155</v>
      </c>
      <c r="B195" s="10">
        <v>15</v>
      </c>
      <c r="C195" s="5" t="str">
        <f t="shared" si="19"/>
        <v>NGF-15</v>
      </c>
      <c r="D195" s="14" t="s">
        <v>240</v>
      </c>
      <c r="E195" s="2"/>
      <c r="F195" s="2"/>
    </row>
    <row r="196" spans="1:6" ht="30" x14ac:dyDescent="0.25">
      <c r="A196" s="19" t="s">
        <v>155</v>
      </c>
      <c r="B196" s="10">
        <v>16</v>
      </c>
      <c r="C196" s="5" t="str">
        <f t="shared" si="19"/>
        <v>NGF-16</v>
      </c>
      <c r="D196" s="14" t="s">
        <v>189</v>
      </c>
      <c r="E196" s="2"/>
      <c r="F196" s="2"/>
    </row>
    <row r="197" spans="1:6" ht="30" x14ac:dyDescent="0.25">
      <c r="A197" s="19" t="s">
        <v>155</v>
      </c>
      <c r="B197" s="10">
        <v>17</v>
      </c>
      <c r="C197" s="5" t="str">
        <f t="shared" si="19"/>
        <v>NGF-17</v>
      </c>
      <c r="D197" s="14" t="s">
        <v>190</v>
      </c>
      <c r="E197" s="2"/>
      <c r="F197" s="2"/>
    </row>
    <row r="198" spans="1:6" s="1" customFormat="1" ht="19.5" x14ac:dyDescent="0.4">
      <c r="A198" s="18" t="s">
        <v>123</v>
      </c>
      <c r="B198" s="9">
        <v>0</v>
      </c>
      <c r="C198" s="6" t="str">
        <f t="shared" si="17"/>
        <v/>
      </c>
      <c r="D198" s="12" t="s">
        <v>21</v>
      </c>
      <c r="E198" s="3"/>
      <c r="F198" s="3"/>
    </row>
    <row r="199" spans="1:6" ht="45" x14ac:dyDescent="0.25">
      <c r="A199" s="19" t="s">
        <v>156</v>
      </c>
      <c r="B199" s="10">
        <v>1</v>
      </c>
      <c r="C199" s="5" t="str">
        <f t="shared" si="17"/>
        <v>MM-1</v>
      </c>
      <c r="D199" s="14" t="s">
        <v>0</v>
      </c>
      <c r="E199" s="2"/>
      <c r="F199" s="2"/>
    </row>
    <row r="200" spans="1:6" x14ac:dyDescent="0.25">
      <c r="A200" s="19" t="s">
        <v>156</v>
      </c>
      <c r="B200" s="10">
        <v>2</v>
      </c>
      <c r="C200" s="5" t="str">
        <f t="shared" si="17"/>
        <v>MM-2</v>
      </c>
      <c r="D200" s="14" t="s">
        <v>78</v>
      </c>
      <c r="E200" s="2"/>
      <c r="F200" s="2"/>
    </row>
    <row r="201" spans="1:6" ht="30" x14ac:dyDescent="0.25">
      <c r="A201" s="19" t="s">
        <v>156</v>
      </c>
      <c r="B201" s="10">
        <v>3</v>
      </c>
      <c r="C201" s="5" t="str">
        <f t="shared" si="17"/>
        <v>MM-3</v>
      </c>
      <c r="D201" s="14" t="s">
        <v>79</v>
      </c>
      <c r="E201" s="2"/>
      <c r="F201" s="2"/>
    </row>
    <row r="202" spans="1:6" ht="30" x14ac:dyDescent="0.25">
      <c r="A202" s="19" t="s">
        <v>156</v>
      </c>
      <c r="B202" s="10">
        <v>4</v>
      </c>
      <c r="C202" s="5" t="str">
        <f t="shared" si="17"/>
        <v>MM-4</v>
      </c>
      <c r="D202" s="14" t="s">
        <v>80</v>
      </c>
      <c r="E202" s="2"/>
      <c r="F202" s="2"/>
    </row>
    <row r="203" spans="1:6" ht="30" x14ac:dyDescent="0.25">
      <c r="A203" s="19" t="s">
        <v>156</v>
      </c>
      <c r="B203" s="10">
        <v>5</v>
      </c>
      <c r="C203" s="5" t="str">
        <f t="shared" si="17"/>
        <v>MM-5</v>
      </c>
      <c r="D203" s="14" t="s">
        <v>81</v>
      </c>
      <c r="E203" s="2"/>
      <c r="F203" s="2"/>
    </row>
    <row r="204" spans="1:6" x14ac:dyDescent="0.25">
      <c r="A204" s="19" t="s">
        <v>156</v>
      </c>
      <c r="B204" s="10">
        <v>6</v>
      </c>
      <c r="C204" s="5" t="str">
        <f t="shared" si="17"/>
        <v>MM-6</v>
      </c>
      <c r="D204" s="14" t="s">
        <v>82</v>
      </c>
      <c r="E204" s="2"/>
      <c r="F204" s="2"/>
    </row>
    <row r="205" spans="1:6" x14ac:dyDescent="0.25">
      <c r="A205" s="19" t="s">
        <v>156</v>
      </c>
      <c r="B205" s="10">
        <v>7</v>
      </c>
      <c r="C205" s="5" t="str">
        <f t="shared" si="17"/>
        <v>MM-7</v>
      </c>
      <c r="D205" s="14" t="s">
        <v>83</v>
      </c>
      <c r="E205" s="2"/>
      <c r="F205" s="2"/>
    </row>
    <row r="206" spans="1:6" s="1" customFormat="1" ht="19.5" x14ac:dyDescent="0.4">
      <c r="A206" s="18" t="s">
        <v>124</v>
      </c>
      <c r="B206" s="9">
        <v>0</v>
      </c>
      <c r="C206" s="6" t="str">
        <f t="shared" si="17"/>
        <v/>
      </c>
      <c r="D206" s="12" t="s">
        <v>22</v>
      </c>
      <c r="E206" s="3"/>
      <c r="F206" s="3"/>
    </row>
    <row r="207" spans="1:6" ht="30" x14ac:dyDescent="0.25">
      <c r="A207" s="19" t="s">
        <v>157</v>
      </c>
      <c r="B207" s="10">
        <v>1</v>
      </c>
      <c r="C207" s="5" t="str">
        <f t="shared" si="17"/>
        <v>RPTS-1</v>
      </c>
      <c r="D207" s="14" t="s">
        <v>253</v>
      </c>
      <c r="E207" s="2"/>
      <c r="F207" s="2"/>
    </row>
    <row r="208" spans="1:6" ht="30" x14ac:dyDescent="0.25">
      <c r="A208" s="19" t="s">
        <v>157</v>
      </c>
      <c r="B208" s="10">
        <v>2</v>
      </c>
      <c r="C208" s="5" t="str">
        <f t="shared" si="17"/>
        <v>RPTS-2</v>
      </c>
      <c r="D208" s="13" t="s">
        <v>84</v>
      </c>
      <c r="E208" s="2"/>
      <c r="F208" s="2"/>
    </row>
    <row r="209" spans="1:6" ht="45" x14ac:dyDescent="0.25">
      <c r="A209" s="19" t="s">
        <v>157</v>
      </c>
      <c r="B209" s="10">
        <v>3</v>
      </c>
      <c r="C209" s="5" t="str">
        <f t="shared" si="17"/>
        <v>RPTS-3</v>
      </c>
      <c r="D209" s="14" t="s">
        <v>85</v>
      </c>
      <c r="E209" s="2"/>
      <c r="F209" s="2"/>
    </row>
    <row r="210" spans="1:6" ht="60" x14ac:dyDescent="0.25">
      <c r="A210" s="19" t="s">
        <v>157</v>
      </c>
      <c r="B210" s="10">
        <v>4</v>
      </c>
      <c r="C210" s="5" t="str">
        <f t="shared" si="17"/>
        <v>RPTS-4</v>
      </c>
      <c r="D210" s="14" t="s">
        <v>86</v>
      </c>
      <c r="E210" s="2"/>
      <c r="F210" s="2"/>
    </row>
    <row r="211" spans="1:6" ht="45" x14ac:dyDescent="0.25">
      <c r="A211" s="19" t="s">
        <v>157</v>
      </c>
      <c r="B211" s="10">
        <v>5</v>
      </c>
      <c r="C211" s="5" t="str">
        <f t="shared" si="17"/>
        <v>RPTS-5</v>
      </c>
      <c r="D211" s="14" t="s">
        <v>87</v>
      </c>
      <c r="E211" s="2"/>
      <c r="F211" s="2"/>
    </row>
    <row r="212" spans="1:6" ht="30" x14ac:dyDescent="0.25">
      <c r="A212" s="19" t="s">
        <v>157</v>
      </c>
      <c r="B212" s="10">
        <v>6</v>
      </c>
      <c r="C212" s="5" t="str">
        <f t="shared" si="17"/>
        <v>RPTS-6</v>
      </c>
      <c r="D212" s="14" t="s">
        <v>88</v>
      </c>
      <c r="E212" s="2"/>
      <c r="F212" s="2"/>
    </row>
    <row r="213" spans="1:6" ht="30" x14ac:dyDescent="0.25">
      <c r="A213" s="19" t="s">
        <v>157</v>
      </c>
      <c r="B213" s="10">
        <v>7</v>
      </c>
      <c r="C213" s="5" t="str">
        <f t="shared" si="17"/>
        <v>RPTS-7</v>
      </c>
      <c r="D213" s="14" t="s">
        <v>89</v>
      </c>
      <c r="E213" s="2"/>
      <c r="F213" s="2"/>
    </row>
    <row r="214" spans="1:6" ht="30" x14ac:dyDescent="0.25">
      <c r="A214" s="19" t="s">
        <v>157</v>
      </c>
      <c r="B214" s="10">
        <v>8</v>
      </c>
      <c r="C214" s="5" t="str">
        <f t="shared" si="17"/>
        <v>RPTS-8</v>
      </c>
      <c r="D214" s="14" t="s">
        <v>241</v>
      </c>
      <c r="E214" s="2"/>
      <c r="F214" s="2"/>
    </row>
    <row r="215" spans="1:6" s="1" customFormat="1" ht="19.5" x14ac:dyDescent="0.4">
      <c r="A215" s="18" t="s">
        <v>125</v>
      </c>
      <c r="B215" s="9">
        <v>0</v>
      </c>
      <c r="C215" s="6" t="str">
        <f t="shared" si="17"/>
        <v/>
      </c>
      <c r="D215" s="12" t="s">
        <v>95</v>
      </c>
      <c r="E215" s="3"/>
      <c r="F215" s="3"/>
    </row>
    <row r="216" spans="1:6" x14ac:dyDescent="0.25">
      <c r="A216" s="19" t="s">
        <v>125</v>
      </c>
      <c r="B216" s="10">
        <v>1</v>
      </c>
      <c r="C216" s="5" t="str">
        <f t="shared" si="17"/>
        <v>PBX-1</v>
      </c>
      <c r="D216" s="13" t="s">
        <v>90</v>
      </c>
      <c r="E216" s="2"/>
      <c r="F216" s="2"/>
    </row>
    <row r="217" spans="1:6" x14ac:dyDescent="0.25">
      <c r="A217" s="19" t="s">
        <v>125</v>
      </c>
      <c r="B217" s="10" t="s">
        <v>106</v>
      </c>
      <c r="C217" s="5" t="str">
        <f t="shared" si="17"/>
        <v>PBX-1a</v>
      </c>
      <c r="D217" s="13" t="s">
        <v>149</v>
      </c>
      <c r="E217" s="2"/>
      <c r="F217" s="2"/>
    </row>
    <row r="218" spans="1:6" x14ac:dyDescent="0.25">
      <c r="A218" s="19" t="s">
        <v>125</v>
      </c>
      <c r="B218" s="10" t="s">
        <v>107</v>
      </c>
      <c r="C218" s="5" t="str">
        <f t="shared" si="17"/>
        <v>PBX-1b</v>
      </c>
      <c r="D218" s="13" t="s">
        <v>150</v>
      </c>
      <c r="E218" s="2"/>
      <c r="F218" s="2"/>
    </row>
    <row r="219" spans="1:6" x14ac:dyDescent="0.25">
      <c r="A219" s="19" t="s">
        <v>125</v>
      </c>
      <c r="B219" s="10" t="s">
        <v>108</v>
      </c>
      <c r="C219" s="5" t="str">
        <f t="shared" si="17"/>
        <v>PBX-1c</v>
      </c>
      <c r="D219" s="13" t="s">
        <v>151</v>
      </c>
      <c r="E219" s="2"/>
      <c r="F219" s="2"/>
    </row>
    <row r="220" spans="1:6" x14ac:dyDescent="0.25">
      <c r="A220" s="19" t="s">
        <v>125</v>
      </c>
      <c r="B220" s="10" t="s">
        <v>109</v>
      </c>
      <c r="C220" s="5" t="str">
        <f t="shared" si="17"/>
        <v>PBX-1d</v>
      </c>
      <c r="D220" s="13" t="s">
        <v>152</v>
      </c>
      <c r="E220" s="2"/>
      <c r="F220" s="2"/>
    </row>
    <row r="221" spans="1:6" ht="60" x14ac:dyDescent="0.25">
      <c r="A221" s="19" t="s">
        <v>125</v>
      </c>
      <c r="B221" s="10">
        <v>2</v>
      </c>
      <c r="C221" s="5" t="str">
        <f t="shared" si="17"/>
        <v>PBX-2</v>
      </c>
      <c r="D221" s="13" t="s">
        <v>254</v>
      </c>
      <c r="E221" s="2"/>
      <c r="F221" s="2"/>
    </row>
    <row r="222" spans="1:6" ht="60" x14ac:dyDescent="0.25">
      <c r="A222" s="19" t="s">
        <v>125</v>
      </c>
      <c r="B222" s="10">
        <v>3</v>
      </c>
      <c r="C222" s="5" t="str">
        <f t="shared" si="17"/>
        <v>PBX-3</v>
      </c>
      <c r="D222" s="14" t="s">
        <v>91</v>
      </c>
      <c r="E222" s="2"/>
      <c r="F222" s="2"/>
    </row>
    <row r="223" spans="1:6" ht="45" x14ac:dyDescent="0.25">
      <c r="A223" s="19" t="s">
        <v>125</v>
      </c>
      <c r="B223" s="10">
        <v>4</v>
      </c>
      <c r="C223" s="5" t="str">
        <f t="shared" ref="C223" si="20">IF(B223=0,"",CONCATENATE(A223,"-",B223))</f>
        <v>PBX-4</v>
      </c>
      <c r="D223" s="14" t="s">
        <v>191</v>
      </c>
      <c r="E223" s="4"/>
      <c r="F223" s="4"/>
    </row>
    <row r="224" spans="1:6" ht="30" x14ac:dyDescent="0.25">
      <c r="A224" s="19" t="s">
        <v>125</v>
      </c>
      <c r="B224" s="10">
        <v>5</v>
      </c>
      <c r="C224" s="5" t="str">
        <f t="shared" ref="C224:C225" si="21">IF(B224=0,"",CONCATENATE(A224,"-",B224))</f>
        <v>PBX-5</v>
      </c>
      <c r="D224" s="14" t="s">
        <v>202</v>
      </c>
      <c r="E224" s="4"/>
      <c r="F224" s="4"/>
    </row>
    <row r="225" spans="1:6" x14ac:dyDescent="0.25">
      <c r="A225" s="19" t="s">
        <v>125</v>
      </c>
      <c r="B225" s="10">
        <v>6</v>
      </c>
      <c r="C225" s="5" t="str">
        <f t="shared" si="21"/>
        <v>PBX-6</v>
      </c>
      <c r="D225" s="14" t="s">
        <v>201</v>
      </c>
      <c r="E225" s="4"/>
      <c r="F225" s="4"/>
    </row>
    <row r="226" spans="1:6" ht="30" x14ac:dyDescent="0.25">
      <c r="A226" s="19" t="s">
        <v>125</v>
      </c>
      <c r="B226" s="10">
        <v>7</v>
      </c>
      <c r="C226" s="5" t="str">
        <f t="shared" ref="C226:C250" si="22">IF(B226=0,"",CONCATENATE(A226,"-",B226))</f>
        <v>PBX-7</v>
      </c>
      <c r="D226" s="16" t="s">
        <v>263</v>
      </c>
      <c r="E226" s="4"/>
      <c r="F226" s="4"/>
    </row>
    <row r="227" spans="1:6" ht="45" x14ac:dyDescent="0.25">
      <c r="A227" s="19" t="s">
        <v>125</v>
      </c>
      <c r="B227" s="10">
        <v>8</v>
      </c>
      <c r="C227" s="5" t="str">
        <f t="shared" si="22"/>
        <v>PBX-8</v>
      </c>
      <c r="D227" s="16" t="s">
        <v>275</v>
      </c>
      <c r="E227" s="4"/>
      <c r="F227" s="4"/>
    </row>
    <row r="228" spans="1:6" x14ac:dyDescent="0.25">
      <c r="A228" s="19" t="s">
        <v>125</v>
      </c>
      <c r="B228" s="10">
        <v>9</v>
      </c>
      <c r="C228" s="5" t="str">
        <f t="shared" si="22"/>
        <v>PBX-9</v>
      </c>
      <c r="D228" s="16" t="s">
        <v>266</v>
      </c>
      <c r="E228" s="4"/>
      <c r="F228" s="4"/>
    </row>
    <row r="229" spans="1:6" ht="60" x14ac:dyDescent="0.25">
      <c r="A229" s="19" t="s">
        <v>125</v>
      </c>
      <c r="B229" s="10">
        <v>10</v>
      </c>
      <c r="C229" s="5" t="str">
        <f t="shared" si="22"/>
        <v>PBX-10</v>
      </c>
      <c r="D229" s="16" t="s">
        <v>282</v>
      </c>
      <c r="E229" s="4"/>
      <c r="F229" s="4"/>
    </row>
    <row r="230" spans="1:6" ht="30" x14ac:dyDescent="0.25">
      <c r="A230" s="19" t="s">
        <v>125</v>
      </c>
      <c r="B230" s="10">
        <v>11</v>
      </c>
      <c r="C230" s="5" t="str">
        <f t="shared" si="22"/>
        <v>PBX-11</v>
      </c>
      <c r="D230" s="16" t="s">
        <v>265</v>
      </c>
      <c r="E230" s="4"/>
      <c r="F230" s="4"/>
    </row>
    <row r="231" spans="1:6" x14ac:dyDescent="0.25">
      <c r="A231" s="19" t="s">
        <v>125</v>
      </c>
      <c r="B231" s="10">
        <v>12</v>
      </c>
      <c r="C231" s="5" t="str">
        <f t="shared" si="22"/>
        <v>PBX-12</v>
      </c>
      <c r="D231" s="16" t="s">
        <v>267</v>
      </c>
      <c r="E231" s="4"/>
      <c r="F231" s="4"/>
    </row>
    <row r="232" spans="1:6" x14ac:dyDescent="0.25">
      <c r="A232" s="19" t="s">
        <v>125</v>
      </c>
      <c r="B232" s="10">
        <v>13</v>
      </c>
      <c r="C232" s="5" t="str">
        <f t="shared" si="22"/>
        <v>PBX-13</v>
      </c>
      <c r="D232" s="16" t="s">
        <v>283</v>
      </c>
      <c r="E232" s="4"/>
      <c r="F232" s="4"/>
    </row>
    <row r="233" spans="1:6" x14ac:dyDescent="0.25">
      <c r="A233" s="19" t="s">
        <v>125</v>
      </c>
      <c r="B233" s="10">
        <v>14</v>
      </c>
      <c r="C233" s="5" t="str">
        <f t="shared" si="22"/>
        <v>PBX-14</v>
      </c>
      <c r="D233" s="16" t="s">
        <v>268</v>
      </c>
      <c r="E233" s="4"/>
      <c r="F233" s="4"/>
    </row>
    <row r="234" spans="1:6" ht="30" x14ac:dyDescent="0.25">
      <c r="A234" s="19" t="s">
        <v>125</v>
      </c>
      <c r="B234" s="10">
        <v>15</v>
      </c>
      <c r="C234" s="5" t="str">
        <f t="shared" si="22"/>
        <v>PBX-15</v>
      </c>
      <c r="D234" s="16" t="s">
        <v>261</v>
      </c>
      <c r="E234" s="4"/>
      <c r="F234" s="4"/>
    </row>
    <row r="235" spans="1:6" ht="30" x14ac:dyDescent="0.25">
      <c r="A235" s="19" t="s">
        <v>125</v>
      </c>
      <c r="B235" s="10">
        <v>16</v>
      </c>
      <c r="C235" s="5" t="str">
        <f t="shared" si="22"/>
        <v>PBX-16</v>
      </c>
      <c r="D235" s="16" t="s">
        <v>262</v>
      </c>
      <c r="E235" s="4"/>
      <c r="F235" s="4"/>
    </row>
    <row r="236" spans="1:6" ht="30" x14ac:dyDescent="0.25">
      <c r="A236" s="19" t="s">
        <v>125</v>
      </c>
      <c r="B236" s="10">
        <v>17</v>
      </c>
      <c r="C236" s="5" t="str">
        <f t="shared" si="22"/>
        <v>PBX-17</v>
      </c>
      <c r="D236" s="16" t="s">
        <v>264</v>
      </c>
      <c r="E236" s="4"/>
      <c r="F236" s="4"/>
    </row>
    <row r="237" spans="1:6" ht="30" x14ac:dyDescent="0.25">
      <c r="A237" s="19" t="s">
        <v>125</v>
      </c>
      <c r="B237" s="10">
        <v>18</v>
      </c>
      <c r="C237" s="5" t="str">
        <f t="shared" si="22"/>
        <v>PBX-18</v>
      </c>
      <c r="D237" s="16" t="s">
        <v>284</v>
      </c>
      <c r="E237" s="4"/>
      <c r="F237" s="4"/>
    </row>
    <row r="238" spans="1:6" x14ac:dyDescent="0.25">
      <c r="A238" s="19" t="s">
        <v>125</v>
      </c>
      <c r="B238" s="10">
        <v>19</v>
      </c>
      <c r="C238" s="5" t="str">
        <f t="shared" si="22"/>
        <v>PBX-19</v>
      </c>
      <c r="D238" s="16" t="s">
        <v>269</v>
      </c>
      <c r="E238" s="4"/>
      <c r="F238" s="4"/>
    </row>
    <row r="239" spans="1:6" x14ac:dyDescent="0.25">
      <c r="A239" s="19" t="s">
        <v>125</v>
      </c>
      <c r="B239" s="10">
        <v>20</v>
      </c>
      <c r="C239" s="5" t="str">
        <f t="shared" si="22"/>
        <v>PBX-20</v>
      </c>
      <c r="D239" s="16" t="s">
        <v>285</v>
      </c>
      <c r="E239" s="4"/>
      <c r="F239" s="4"/>
    </row>
    <row r="240" spans="1:6" x14ac:dyDescent="0.25">
      <c r="A240" s="19" t="s">
        <v>125</v>
      </c>
      <c r="B240" s="10">
        <v>21</v>
      </c>
      <c r="C240" s="5" t="str">
        <f t="shared" si="22"/>
        <v>PBX-21</v>
      </c>
      <c r="D240" s="16" t="s">
        <v>270</v>
      </c>
      <c r="E240" s="4"/>
      <c r="F240" s="4"/>
    </row>
    <row r="241" spans="1:6" x14ac:dyDescent="0.25">
      <c r="A241" s="19" t="s">
        <v>125</v>
      </c>
      <c r="B241" s="10">
        <v>22</v>
      </c>
      <c r="C241" s="5" t="str">
        <f t="shared" si="22"/>
        <v>PBX-22</v>
      </c>
      <c r="D241" s="16" t="s">
        <v>271</v>
      </c>
      <c r="E241" s="4"/>
      <c r="F241" s="4"/>
    </row>
    <row r="242" spans="1:6" x14ac:dyDescent="0.25">
      <c r="A242" s="19" t="s">
        <v>125</v>
      </c>
      <c r="B242" s="10">
        <v>23</v>
      </c>
      <c r="C242" s="5" t="str">
        <f t="shared" si="22"/>
        <v>PBX-23</v>
      </c>
      <c r="D242" s="16" t="s">
        <v>272</v>
      </c>
      <c r="E242" s="4"/>
      <c r="F242" s="4"/>
    </row>
    <row r="243" spans="1:6" x14ac:dyDescent="0.25">
      <c r="A243" s="19" t="s">
        <v>125</v>
      </c>
      <c r="B243" s="10">
        <v>24</v>
      </c>
      <c r="C243" s="5" t="str">
        <f t="shared" si="22"/>
        <v>PBX-24</v>
      </c>
      <c r="D243" s="16" t="s">
        <v>273</v>
      </c>
      <c r="E243" s="4"/>
      <c r="F243" s="4"/>
    </row>
    <row r="244" spans="1:6" x14ac:dyDescent="0.25">
      <c r="A244" s="19" t="s">
        <v>125</v>
      </c>
      <c r="B244" s="10">
        <v>25</v>
      </c>
      <c r="C244" s="5" t="str">
        <f t="shared" si="22"/>
        <v>PBX-25</v>
      </c>
      <c r="D244" s="16" t="s">
        <v>276</v>
      </c>
      <c r="E244" s="4"/>
      <c r="F244" s="4"/>
    </row>
    <row r="245" spans="1:6" x14ac:dyDescent="0.25">
      <c r="A245" s="19" t="s">
        <v>125</v>
      </c>
      <c r="B245" s="10">
        <v>26</v>
      </c>
      <c r="C245" s="5" t="str">
        <f t="shared" si="22"/>
        <v>PBX-26</v>
      </c>
      <c r="D245" s="16" t="s">
        <v>277</v>
      </c>
      <c r="E245" s="4"/>
      <c r="F245" s="4"/>
    </row>
    <row r="246" spans="1:6" x14ac:dyDescent="0.25">
      <c r="A246" s="19" t="s">
        <v>125</v>
      </c>
      <c r="B246" s="10">
        <v>27</v>
      </c>
      <c r="C246" s="5" t="str">
        <f t="shared" si="22"/>
        <v>PBX-27</v>
      </c>
      <c r="D246" s="16" t="s">
        <v>281</v>
      </c>
      <c r="E246" s="4"/>
      <c r="F246" s="4"/>
    </row>
    <row r="247" spans="1:6" x14ac:dyDescent="0.25">
      <c r="A247" s="19" t="s">
        <v>125</v>
      </c>
      <c r="B247" s="10">
        <v>28</v>
      </c>
      <c r="C247" s="5" t="str">
        <f t="shared" si="22"/>
        <v>PBX-28</v>
      </c>
      <c r="D247" s="16" t="s">
        <v>278</v>
      </c>
      <c r="E247" s="4"/>
      <c r="F247" s="4"/>
    </row>
    <row r="248" spans="1:6" x14ac:dyDescent="0.25">
      <c r="A248" s="19" t="s">
        <v>125</v>
      </c>
      <c r="B248" s="10">
        <v>29</v>
      </c>
      <c r="C248" s="5" t="str">
        <f t="shared" si="22"/>
        <v>PBX-29</v>
      </c>
      <c r="D248" s="16" t="s">
        <v>279</v>
      </c>
      <c r="E248" s="4"/>
      <c r="F248" s="4"/>
    </row>
    <row r="249" spans="1:6" x14ac:dyDescent="0.25">
      <c r="A249" s="19" t="s">
        <v>125</v>
      </c>
      <c r="B249" s="10">
        <v>30</v>
      </c>
      <c r="C249" s="5" t="str">
        <f t="shared" si="22"/>
        <v>PBX-30</v>
      </c>
      <c r="D249" s="16" t="s">
        <v>274</v>
      </c>
      <c r="E249" s="4"/>
      <c r="F249" s="4"/>
    </row>
    <row r="250" spans="1:6" x14ac:dyDescent="0.25">
      <c r="A250" s="19" t="s">
        <v>125</v>
      </c>
      <c r="B250" s="10">
        <v>31</v>
      </c>
      <c r="C250" s="5" t="str">
        <f t="shared" si="22"/>
        <v>PBX-31</v>
      </c>
      <c r="D250" s="16" t="s">
        <v>280</v>
      </c>
      <c r="E250" s="4"/>
      <c r="F250" s="4"/>
    </row>
  </sheetData>
  <sheetProtection sort="0"/>
  <protectedRanges>
    <protectedRange algorithmName="SHA-512" hashValue="EdD4aeMtvQ9HasUZW1ODuNvQGCvF9ofseS6niL5bV8HryyaalgY+AceHFYyEfxXldz2iCAH7CMzWdBO1Eg9/bA==" saltValue="MHcBM0+DCOqOWpa5kzSu2w==" spinCount="100000" sqref="E2:F250" name="VendorResponse"/>
  </protectedRanges>
  <autoFilter ref="A1:D222"/>
  <pageMargins left="0.25" right="0.25" top="0.75" bottom="0.75" header="0.3" footer="0.3"/>
  <pageSetup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C7" workbookViewId="0">
      <selection activeCell="E7" sqref="E1:F1048576"/>
    </sheetView>
  </sheetViews>
  <sheetFormatPr defaultRowHeight="15" x14ac:dyDescent="0.25"/>
  <cols>
    <col min="1" max="1" width="6.42578125" hidden="1" customWidth="1"/>
    <col min="2" max="2" width="3.140625" hidden="1" customWidth="1"/>
    <col min="3" max="3" width="7.28515625" style="29" bestFit="1" customWidth="1"/>
    <col min="4" max="4" width="78.85546875" style="29" bestFit="1" customWidth="1"/>
    <col min="5" max="5" width="8.140625" style="23" customWidth="1"/>
    <col min="6" max="6" width="56.28515625" style="23" customWidth="1"/>
  </cols>
  <sheetData>
    <row r="1" spans="1:6" ht="19.5" x14ac:dyDescent="0.4">
      <c r="A1" s="18" t="s">
        <v>125</v>
      </c>
      <c r="B1" s="9">
        <v>0</v>
      </c>
      <c r="C1" s="24"/>
      <c r="D1" s="25" t="s">
        <v>95</v>
      </c>
      <c r="E1" s="21" t="s">
        <v>223</v>
      </c>
      <c r="F1" s="21" t="s">
        <v>307</v>
      </c>
    </row>
    <row r="2" spans="1:6" ht="75" x14ac:dyDescent="0.25">
      <c r="A2" s="19" t="s">
        <v>125</v>
      </c>
      <c r="B2" s="10">
        <v>1</v>
      </c>
      <c r="C2" s="26" t="str">
        <f t="shared" ref="C2:C31" si="0">IF(B2=0,"",CONCATENATE(A2,"-",B2))</f>
        <v>PBX-1</v>
      </c>
      <c r="D2" s="27" t="s">
        <v>351</v>
      </c>
      <c r="E2" s="22"/>
      <c r="F2" s="22"/>
    </row>
    <row r="3" spans="1:6" ht="60" x14ac:dyDescent="0.25">
      <c r="A3" s="19" t="s">
        <v>125</v>
      </c>
      <c r="B3" s="10">
        <v>2</v>
      </c>
      <c r="C3" s="26" t="str">
        <f t="shared" si="0"/>
        <v>PBX-2</v>
      </c>
      <c r="D3" s="27" t="s">
        <v>254</v>
      </c>
      <c r="E3" s="22"/>
      <c r="F3" s="22"/>
    </row>
    <row r="4" spans="1:6" ht="60" x14ac:dyDescent="0.25">
      <c r="A4" s="19" t="s">
        <v>125</v>
      </c>
      <c r="B4" s="10">
        <v>3</v>
      </c>
      <c r="C4" s="26" t="str">
        <f t="shared" si="0"/>
        <v>PBX-3</v>
      </c>
      <c r="D4" s="28" t="s">
        <v>91</v>
      </c>
      <c r="E4" s="22"/>
      <c r="F4" s="22"/>
    </row>
    <row r="5" spans="1:6" ht="30" x14ac:dyDescent="0.25">
      <c r="A5" s="19" t="s">
        <v>125</v>
      </c>
      <c r="B5" s="10">
        <v>4</v>
      </c>
      <c r="C5" s="26" t="str">
        <f t="shared" si="0"/>
        <v>PBX-4</v>
      </c>
      <c r="D5" s="28" t="s">
        <v>191</v>
      </c>
      <c r="E5" s="22"/>
      <c r="F5" s="31"/>
    </row>
    <row r="6" spans="1:6" x14ac:dyDescent="0.25">
      <c r="A6" s="19" t="s">
        <v>125</v>
      </c>
      <c r="B6" s="10">
        <v>5</v>
      </c>
      <c r="C6" s="26" t="str">
        <f t="shared" si="0"/>
        <v>PBX-5</v>
      </c>
      <c r="D6" s="28" t="s">
        <v>202</v>
      </c>
      <c r="E6" s="22"/>
      <c r="F6" s="31"/>
    </row>
    <row r="7" spans="1:6" x14ac:dyDescent="0.25">
      <c r="A7" s="19" t="s">
        <v>125</v>
      </c>
      <c r="B7" s="10">
        <v>6</v>
      </c>
      <c r="C7" s="26" t="str">
        <f t="shared" si="0"/>
        <v>PBX-6</v>
      </c>
      <c r="D7" s="28" t="s">
        <v>201</v>
      </c>
      <c r="E7" s="22"/>
      <c r="F7" s="31"/>
    </row>
    <row r="8" spans="1:6" ht="30" x14ac:dyDescent="0.25">
      <c r="A8" s="19" t="s">
        <v>125</v>
      </c>
      <c r="B8" s="10">
        <v>7</v>
      </c>
      <c r="C8" s="26" t="str">
        <f t="shared" si="0"/>
        <v>PBX-7</v>
      </c>
      <c r="D8" s="33" t="s">
        <v>263</v>
      </c>
      <c r="E8" s="22"/>
      <c r="F8" s="31"/>
    </row>
    <row r="9" spans="1:6" ht="45" x14ac:dyDescent="0.25">
      <c r="A9" s="19" t="s">
        <v>125</v>
      </c>
      <c r="B9" s="10">
        <v>8</v>
      </c>
      <c r="C9" s="26" t="str">
        <f t="shared" si="0"/>
        <v>PBX-8</v>
      </c>
      <c r="D9" s="33" t="s">
        <v>357</v>
      </c>
      <c r="E9" s="22"/>
      <c r="F9" s="31"/>
    </row>
    <row r="10" spans="1:6" x14ac:dyDescent="0.25">
      <c r="A10" s="19" t="s">
        <v>125</v>
      </c>
      <c r="B10" s="10">
        <v>9</v>
      </c>
      <c r="C10" s="26" t="str">
        <f t="shared" si="0"/>
        <v>PBX-9</v>
      </c>
      <c r="D10" s="33" t="s">
        <v>266</v>
      </c>
      <c r="E10" s="22"/>
      <c r="F10" s="31"/>
    </row>
    <row r="11" spans="1:6" ht="60" x14ac:dyDescent="0.25">
      <c r="A11" s="19" t="s">
        <v>125</v>
      </c>
      <c r="B11" s="10">
        <v>10</v>
      </c>
      <c r="C11" s="26" t="str">
        <f t="shared" si="0"/>
        <v>PBX-10</v>
      </c>
      <c r="D11" s="33" t="s">
        <v>282</v>
      </c>
      <c r="E11" s="22"/>
      <c r="F11" s="31"/>
    </row>
    <row r="12" spans="1:6" ht="30" x14ac:dyDescent="0.25">
      <c r="A12" s="19" t="s">
        <v>125</v>
      </c>
      <c r="B12" s="10">
        <v>11</v>
      </c>
      <c r="C12" s="26" t="str">
        <f t="shared" si="0"/>
        <v>PBX-11</v>
      </c>
      <c r="D12" s="33" t="s">
        <v>265</v>
      </c>
      <c r="E12" s="22"/>
      <c r="F12" s="31"/>
    </row>
    <row r="13" spans="1:6" x14ac:dyDescent="0.25">
      <c r="A13" s="19" t="s">
        <v>125</v>
      </c>
      <c r="B13" s="10">
        <v>12</v>
      </c>
      <c r="C13" s="26" t="str">
        <f t="shared" si="0"/>
        <v>PBX-12</v>
      </c>
      <c r="D13" s="33" t="s">
        <v>267</v>
      </c>
      <c r="E13" s="22"/>
      <c r="F13" s="31"/>
    </row>
    <row r="14" spans="1:6" x14ac:dyDescent="0.25">
      <c r="A14" s="19" t="s">
        <v>125</v>
      </c>
      <c r="B14" s="10">
        <v>13</v>
      </c>
      <c r="C14" s="26" t="str">
        <f t="shared" si="0"/>
        <v>PBX-13</v>
      </c>
      <c r="D14" s="33" t="s">
        <v>283</v>
      </c>
      <c r="E14" s="22"/>
      <c r="F14" s="31"/>
    </row>
    <row r="15" spans="1:6" x14ac:dyDescent="0.25">
      <c r="A15" s="19" t="s">
        <v>125</v>
      </c>
      <c r="B15" s="10">
        <v>14</v>
      </c>
      <c r="C15" s="26" t="str">
        <f t="shared" si="0"/>
        <v>PBX-14</v>
      </c>
      <c r="D15" s="33" t="s">
        <v>268</v>
      </c>
      <c r="E15" s="22"/>
      <c r="F15" s="31"/>
    </row>
    <row r="16" spans="1:6" ht="30" x14ac:dyDescent="0.25">
      <c r="A16" s="19" t="s">
        <v>125</v>
      </c>
      <c r="B16" s="10">
        <v>15</v>
      </c>
      <c r="C16" s="26" t="str">
        <f t="shared" si="0"/>
        <v>PBX-15</v>
      </c>
      <c r="D16" s="33" t="s">
        <v>261</v>
      </c>
      <c r="E16" s="22"/>
      <c r="F16" s="31"/>
    </row>
    <row r="17" spans="1:6" x14ac:dyDescent="0.25">
      <c r="A17" s="19" t="s">
        <v>125</v>
      </c>
      <c r="B17" s="10">
        <v>16</v>
      </c>
      <c r="C17" s="26" t="str">
        <f t="shared" si="0"/>
        <v>PBX-16</v>
      </c>
      <c r="D17" s="33" t="s">
        <v>262</v>
      </c>
      <c r="E17" s="22"/>
      <c r="F17" s="31"/>
    </row>
    <row r="18" spans="1:6" ht="30" x14ac:dyDescent="0.25">
      <c r="A18" s="19" t="s">
        <v>125</v>
      </c>
      <c r="B18" s="10">
        <v>17</v>
      </c>
      <c r="C18" s="26" t="str">
        <f t="shared" si="0"/>
        <v>PBX-17</v>
      </c>
      <c r="D18" s="33" t="s">
        <v>264</v>
      </c>
      <c r="E18" s="22"/>
      <c r="F18" s="31"/>
    </row>
    <row r="19" spans="1:6" ht="30" x14ac:dyDescent="0.25">
      <c r="A19" s="19" t="s">
        <v>125</v>
      </c>
      <c r="B19" s="10">
        <v>18</v>
      </c>
      <c r="C19" s="26" t="str">
        <f t="shared" si="0"/>
        <v>PBX-18</v>
      </c>
      <c r="D19" s="33" t="s">
        <v>358</v>
      </c>
      <c r="E19" s="22"/>
      <c r="F19" s="31"/>
    </row>
    <row r="20" spans="1:6" x14ac:dyDescent="0.25">
      <c r="A20" s="19" t="s">
        <v>125</v>
      </c>
      <c r="B20" s="10">
        <v>19</v>
      </c>
      <c r="C20" s="26" t="str">
        <f t="shared" si="0"/>
        <v>PBX-19</v>
      </c>
      <c r="D20" s="33" t="s">
        <v>269</v>
      </c>
      <c r="E20" s="22"/>
      <c r="F20" s="31"/>
    </row>
    <row r="21" spans="1:6" x14ac:dyDescent="0.25">
      <c r="A21" s="19" t="s">
        <v>125</v>
      </c>
      <c r="B21" s="10">
        <v>20</v>
      </c>
      <c r="C21" s="26" t="str">
        <f t="shared" si="0"/>
        <v>PBX-20</v>
      </c>
      <c r="D21" s="33" t="s">
        <v>285</v>
      </c>
      <c r="E21" s="22"/>
      <c r="F21" s="31"/>
    </row>
    <row r="22" spans="1:6" x14ac:dyDescent="0.25">
      <c r="A22" s="19" t="s">
        <v>125</v>
      </c>
      <c r="B22" s="10">
        <v>21</v>
      </c>
      <c r="C22" s="26" t="str">
        <f t="shared" si="0"/>
        <v>PBX-21</v>
      </c>
      <c r="D22" s="33" t="s">
        <v>270</v>
      </c>
      <c r="E22" s="22"/>
      <c r="F22" s="31"/>
    </row>
    <row r="23" spans="1:6" x14ac:dyDescent="0.25">
      <c r="A23" s="19" t="s">
        <v>125</v>
      </c>
      <c r="B23" s="10">
        <v>22</v>
      </c>
      <c r="C23" s="26" t="str">
        <f t="shared" si="0"/>
        <v>PBX-22</v>
      </c>
      <c r="D23" s="33" t="s">
        <v>271</v>
      </c>
      <c r="E23" s="22"/>
      <c r="F23" s="31"/>
    </row>
    <row r="24" spans="1:6" x14ac:dyDescent="0.25">
      <c r="A24" s="19" t="s">
        <v>125</v>
      </c>
      <c r="B24" s="10">
        <v>23</v>
      </c>
      <c r="C24" s="26" t="str">
        <f t="shared" si="0"/>
        <v>PBX-23</v>
      </c>
      <c r="D24" s="33" t="s">
        <v>272</v>
      </c>
      <c r="E24" s="22"/>
      <c r="F24" s="31"/>
    </row>
    <row r="25" spans="1:6" x14ac:dyDescent="0.25">
      <c r="A25" s="19" t="s">
        <v>125</v>
      </c>
      <c r="B25" s="10">
        <v>24</v>
      </c>
      <c r="C25" s="26" t="str">
        <f t="shared" si="0"/>
        <v>PBX-24</v>
      </c>
      <c r="D25" s="33" t="s">
        <v>273</v>
      </c>
      <c r="E25" s="22"/>
      <c r="F25" s="31"/>
    </row>
    <row r="26" spans="1:6" x14ac:dyDescent="0.25">
      <c r="A26" s="19" t="s">
        <v>125</v>
      </c>
      <c r="B26" s="10">
        <v>25</v>
      </c>
      <c r="C26" s="26" t="str">
        <f t="shared" si="0"/>
        <v>PBX-25</v>
      </c>
      <c r="D26" s="33" t="s">
        <v>276</v>
      </c>
      <c r="E26" s="22"/>
      <c r="F26" s="31"/>
    </row>
    <row r="27" spans="1:6" x14ac:dyDescent="0.25">
      <c r="A27" s="19" t="s">
        <v>125</v>
      </c>
      <c r="B27" s="10">
        <v>26</v>
      </c>
      <c r="C27" s="26" t="str">
        <f t="shared" si="0"/>
        <v>PBX-26</v>
      </c>
      <c r="D27" s="33" t="s">
        <v>277</v>
      </c>
      <c r="E27" s="22"/>
      <c r="F27" s="31"/>
    </row>
    <row r="28" spans="1:6" x14ac:dyDescent="0.25">
      <c r="A28" s="19" t="s">
        <v>125</v>
      </c>
      <c r="B28" s="10">
        <v>27</v>
      </c>
      <c r="C28" s="26" t="str">
        <f t="shared" si="0"/>
        <v>PBX-27</v>
      </c>
      <c r="D28" s="33" t="s">
        <v>281</v>
      </c>
      <c r="E28" s="22"/>
      <c r="F28" s="31"/>
    </row>
    <row r="29" spans="1:6" x14ac:dyDescent="0.25">
      <c r="A29" s="19" t="s">
        <v>125</v>
      </c>
      <c r="B29" s="10">
        <v>28</v>
      </c>
      <c r="C29" s="26" t="str">
        <f t="shared" si="0"/>
        <v>PBX-28</v>
      </c>
      <c r="D29" s="33" t="s">
        <v>278</v>
      </c>
      <c r="E29" s="22"/>
      <c r="F29" s="31"/>
    </row>
    <row r="30" spans="1:6" x14ac:dyDescent="0.25">
      <c r="A30" s="19" t="s">
        <v>125</v>
      </c>
      <c r="B30" s="10">
        <v>29</v>
      </c>
      <c r="C30" s="26" t="str">
        <f t="shared" si="0"/>
        <v>PBX-29</v>
      </c>
      <c r="D30" s="33" t="s">
        <v>279</v>
      </c>
      <c r="E30" s="22"/>
      <c r="F30" s="31"/>
    </row>
    <row r="31" spans="1:6" x14ac:dyDescent="0.25">
      <c r="A31" s="19" t="s">
        <v>125</v>
      </c>
      <c r="B31" s="10">
        <v>30</v>
      </c>
      <c r="C31" s="26" t="str">
        <f t="shared" si="0"/>
        <v>PBX-30</v>
      </c>
      <c r="D31" s="33" t="s">
        <v>280</v>
      </c>
      <c r="E31" s="22"/>
      <c r="F31" s="31"/>
    </row>
    <row r="32" spans="1:6" x14ac:dyDescent="0.25">
      <c r="A32" s="19" t="s">
        <v>125</v>
      </c>
      <c r="B32" s="10">
        <v>31</v>
      </c>
      <c r="C32" s="26" t="str">
        <f t="shared" ref="C32" si="1">IF(B32=0,"",CONCATENATE(A32,"-",B32))</f>
        <v>PBX-31</v>
      </c>
      <c r="D32" s="34" t="s">
        <v>359</v>
      </c>
      <c r="E32" s="22"/>
      <c r="F32" s="31"/>
    </row>
    <row r="33" spans="1:6" x14ac:dyDescent="0.25">
      <c r="A33" s="19" t="s">
        <v>125</v>
      </c>
      <c r="B33" s="10">
        <v>32</v>
      </c>
      <c r="C33" s="26" t="str">
        <f t="shared" ref="C33:C36" si="2">IF(B33=0,"",CONCATENATE(A33,"-",B33))</f>
        <v>PBX-32</v>
      </c>
      <c r="D33" s="34" t="s">
        <v>329</v>
      </c>
      <c r="E33" s="22"/>
      <c r="F33" s="31"/>
    </row>
    <row r="34" spans="1:6" x14ac:dyDescent="0.25">
      <c r="A34" s="19" t="s">
        <v>125</v>
      </c>
      <c r="B34" s="10">
        <v>33</v>
      </c>
      <c r="C34" s="26" t="str">
        <f t="shared" si="2"/>
        <v>PBX-33</v>
      </c>
      <c r="D34" s="34" t="s">
        <v>330</v>
      </c>
      <c r="E34" s="22"/>
      <c r="F34" s="31"/>
    </row>
    <row r="35" spans="1:6" x14ac:dyDescent="0.25">
      <c r="A35" s="19" t="s">
        <v>125</v>
      </c>
      <c r="B35" s="10">
        <v>34</v>
      </c>
      <c r="C35" s="26" t="str">
        <f t="shared" si="2"/>
        <v>PBX-34</v>
      </c>
      <c r="D35" s="34" t="s">
        <v>360</v>
      </c>
      <c r="E35" s="22"/>
      <c r="F35" s="31"/>
    </row>
    <row r="36" spans="1:6" x14ac:dyDescent="0.25">
      <c r="A36" s="19" t="s">
        <v>125</v>
      </c>
      <c r="B36" s="10">
        <v>35</v>
      </c>
      <c r="C36" s="26" t="str">
        <f t="shared" si="2"/>
        <v>PBX-35</v>
      </c>
      <c r="D36" s="34" t="s">
        <v>331</v>
      </c>
      <c r="E36" s="22"/>
      <c r="F36" s="31"/>
    </row>
    <row r="37" spans="1:6" x14ac:dyDescent="0.25">
      <c r="A37" s="19" t="s">
        <v>125</v>
      </c>
      <c r="B37" s="10">
        <v>36</v>
      </c>
      <c r="C37" s="26" t="str">
        <f t="shared" ref="C37" si="3">IF(B37=0,"",CONCATENATE(A37,"-",B37))</f>
        <v>PBX-36</v>
      </c>
      <c r="D37" s="34" t="s">
        <v>346</v>
      </c>
      <c r="E37" s="22"/>
      <c r="F37" s="31"/>
    </row>
  </sheetData>
  <sheetProtection password="E0F5" sheet="1" objects="1" scenarios="1" insertHyperlinks="0"/>
  <protectedRanges>
    <protectedRange algorithmName="SHA-512" hashValue="L0eRI/8o7EOA6K3+MfwcuafIK/asrlcnNlbU0YLq2l7HCiqw1mP5JwqkmJY7nnTGw3vWTqnICHv8ydXNSJZj5w==" saltValue="PCjYe+6OAeXC/4msI5A6jQ==" spinCount="100000" sqref="E2:F32" name="pbx"/>
    <protectedRange algorithmName="SHA-512" hashValue="EdD4aeMtvQ9HasUZW1ODuNvQGCvF9ofseS6niL5bV8HryyaalgY+AceHFYyEfxXldz2iCAH7CMzWdBO1Eg9/bA==" saltValue="MHcBM0+DCOqOWpa5kzSu2w==" spinCount="100000" sqref="E32 E1:F31" name="VendorResponse"/>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C1" workbookViewId="0">
      <selection activeCell="E13" sqref="E13"/>
    </sheetView>
  </sheetViews>
  <sheetFormatPr defaultRowHeight="15" x14ac:dyDescent="0.25"/>
  <cols>
    <col min="1" max="1" width="13.7109375" hidden="1" customWidth="1"/>
    <col min="2" max="2" width="2.85546875" hidden="1" customWidth="1"/>
    <col min="3" max="3" width="8.5703125" style="29" customWidth="1"/>
    <col min="4" max="4" width="73.140625" style="29" customWidth="1"/>
    <col min="5" max="5" width="6.5703125" style="23" bestFit="1" customWidth="1"/>
    <col min="6" max="6" width="56.28515625" style="23" customWidth="1"/>
  </cols>
  <sheetData>
    <row r="1" spans="1:6" ht="19.5" x14ac:dyDescent="0.4">
      <c r="A1" s="18" t="s">
        <v>124</v>
      </c>
      <c r="B1" s="9">
        <v>0</v>
      </c>
      <c r="C1" s="24"/>
      <c r="D1" s="25" t="s">
        <v>22</v>
      </c>
      <c r="E1" s="21" t="s">
        <v>306</v>
      </c>
      <c r="F1" s="21" t="s">
        <v>307</v>
      </c>
    </row>
    <row r="2" spans="1:6" ht="30" x14ac:dyDescent="0.25">
      <c r="A2" s="19" t="s">
        <v>157</v>
      </c>
      <c r="B2" s="10">
        <v>1</v>
      </c>
      <c r="C2" s="26" t="str">
        <f t="shared" ref="C2:C9" si="0">IF(B2=0,"",CONCATENATE(A2,"-",B2))</f>
        <v>RPTS-1</v>
      </c>
      <c r="D2" s="28" t="s">
        <v>253</v>
      </c>
      <c r="E2" s="22"/>
      <c r="F2" s="22"/>
    </row>
    <row r="3" spans="1:6" ht="30" x14ac:dyDescent="0.25">
      <c r="A3" s="19" t="s">
        <v>157</v>
      </c>
      <c r="B3" s="10">
        <v>2</v>
      </c>
      <c r="C3" s="26" t="str">
        <f t="shared" si="0"/>
        <v>RPTS-2</v>
      </c>
      <c r="D3" s="27" t="s">
        <v>84</v>
      </c>
      <c r="E3" s="22"/>
      <c r="F3" s="22"/>
    </row>
    <row r="4" spans="1:6" ht="45" x14ac:dyDescent="0.25">
      <c r="A4" s="19" t="s">
        <v>157</v>
      </c>
      <c r="B4" s="10">
        <v>3</v>
      </c>
      <c r="C4" s="26" t="str">
        <f t="shared" si="0"/>
        <v>RPTS-3</v>
      </c>
      <c r="D4" s="28" t="s">
        <v>85</v>
      </c>
      <c r="E4" s="22"/>
      <c r="F4" s="22"/>
    </row>
    <row r="5" spans="1:6" ht="60" x14ac:dyDescent="0.25">
      <c r="A5" s="19" t="s">
        <v>157</v>
      </c>
      <c r="B5" s="10">
        <v>4</v>
      </c>
      <c r="C5" s="26" t="str">
        <f t="shared" si="0"/>
        <v>RPTS-4</v>
      </c>
      <c r="D5" s="28" t="s">
        <v>348</v>
      </c>
      <c r="E5" s="22"/>
      <c r="F5" s="22"/>
    </row>
    <row r="6" spans="1:6" ht="45" x14ac:dyDescent="0.25">
      <c r="A6" s="19" t="s">
        <v>157</v>
      </c>
      <c r="B6" s="10">
        <v>5</v>
      </c>
      <c r="C6" s="26" t="str">
        <f t="shared" si="0"/>
        <v>RPTS-5</v>
      </c>
      <c r="D6" s="28" t="s">
        <v>332</v>
      </c>
      <c r="E6" s="22"/>
      <c r="F6" s="22"/>
    </row>
    <row r="7" spans="1:6" ht="30" x14ac:dyDescent="0.25">
      <c r="A7" s="19" t="s">
        <v>157</v>
      </c>
      <c r="B7" s="10">
        <v>6</v>
      </c>
      <c r="C7" s="26" t="str">
        <f t="shared" si="0"/>
        <v>RPTS-6</v>
      </c>
      <c r="D7" s="28" t="s">
        <v>88</v>
      </c>
      <c r="E7" s="22"/>
      <c r="F7" s="22"/>
    </row>
    <row r="8" spans="1:6" ht="30" x14ac:dyDescent="0.25">
      <c r="A8" s="19" t="s">
        <v>157</v>
      </c>
      <c r="B8" s="10">
        <v>7</v>
      </c>
      <c r="C8" s="26" t="str">
        <f t="shared" si="0"/>
        <v>RPTS-7</v>
      </c>
      <c r="D8" s="28" t="s">
        <v>89</v>
      </c>
      <c r="E8" s="22"/>
      <c r="F8" s="22"/>
    </row>
    <row r="9" spans="1:6" ht="30" x14ac:dyDescent="0.25">
      <c r="A9" s="19" t="s">
        <v>157</v>
      </c>
      <c r="B9" s="10">
        <v>8</v>
      </c>
      <c r="C9" s="26" t="str">
        <f t="shared" si="0"/>
        <v>RPTS-8</v>
      </c>
      <c r="D9" s="28" t="s">
        <v>347</v>
      </c>
      <c r="E9" s="22"/>
      <c r="F9" s="22"/>
    </row>
    <row r="10" spans="1:6" x14ac:dyDescent="0.25">
      <c r="A10" s="19" t="s">
        <v>157</v>
      </c>
      <c r="B10" s="10">
        <v>9</v>
      </c>
      <c r="C10" s="26" t="str">
        <f t="shared" ref="C10" si="1">IF(B10=0,"",CONCATENATE(A10,"-",B10))</f>
        <v>RPTS-9</v>
      </c>
      <c r="D10" s="28" t="s">
        <v>333</v>
      </c>
      <c r="E10" s="22"/>
      <c r="F10" s="22"/>
    </row>
    <row r="11" spans="1:6" ht="30" x14ac:dyDescent="0.25">
      <c r="A11" s="19" t="s">
        <v>157</v>
      </c>
      <c r="B11" s="10">
        <v>10</v>
      </c>
      <c r="C11" s="26" t="str">
        <f t="shared" ref="C11:C12" si="2">IF(B11=0,"",CONCATENATE(A11,"-",B11))</f>
        <v>RPTS-10</v>
      </c>
      <c r="D11" s="28" t="s">
        <v>349</v>
      </c>
      <c r="E11" s="22"/>
      <c r="F11" s="22"/>
    </row>
    <row r="12" spans="1:6" x14ac:dyDescent="0.25">
      <c r="A12" s="19" t="s">
        <v>157</v>
      </c>
      <c r="B12" s="10">
        <v>11</v>
      </c>
      <c r="C12" s="26" t="str">
        <f t="shared" si="2"/>
        <v>RPTS-11</v>
      </c>
      <c r="D12" s="28" t="s">
        <v>350</v>
      </c>
      <c r="E12" s="22"/>
      <c r="F12" s="22"/>
    </row>
    <row r="13" spans="1:6" ht="30" x14ac:dyDescent="0.25">
      <c r="A13" s="19" t="s">
        <v>157</v>
      </c>
      <c r="B13" s="10">
        <v>12</v>
      </c>
      <c r="C13" s="26" t="str">
        <f t="shared" ref="C13" si="3">IF(B13=0,"",CONCATENATE(A13,"-",B13))</f>
        <v>RPTS-12</v>
      </c>
      <c r="D13" s="28" t="s">
        <v>356</v>
      </c>
      <c r="E13" s="22"/>
      <c r="F13" s="22"/>
    </row>
  </sheetData>
  <sheetProtection algorithmName="SHA-512" hashValue="9ci6eExW6jwCXU6pBgqjpQZZM4Aj55GTTkIRWqJpbpjvB3cbrzZ5dICK6K8drlz1kDDpxG48yMmRbrJ3Ouawkw==" saltValue="CtFDMbmHWFqnR/bg9iVZ5Q==" spinCount="100000" sheet="1" objects="1" scenarios="1" insertHyperlinks="0"/>
  <protectedRanges>
    <protectedRange algorithmName="SHA-512" hashValue="Mqp6Ns179VhoOzoR/hUKNMZky0NihHN2nyhn+QXIPjmGNiblFX/9pP2KvN0Iigk4EtXtZZuoJ301f374sROY1Q==" saltValue="jQZj3lm6DElJHwdTdzAVOQ==" spinCount="100000" sqref="E2:F8 F9 E9:E13" name="mis"/>
    <protectedRange algorithmName="SHA-512" hashValue="EdD4aeMtvQ9HasUZW1ODuNvQGCvF9ofseS6niL5bV8HryyaalgY+AceHFYyEfxXldz2iCAH7CMzWdBO1Eg9/bA==" saltValue="MHcBM0+DCOqOWpa5kzSu2w==" spinCount="100000" sqref="E1:F8 F9 E9:E13" name="VendorResponse_1"/>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 workbookViewId="0">
      <selection activeCell="F7" sqref="F7"/>
    </sheetView>
  </sheetViews>
  <sheetFormatPr defaultRowHeight="15" x14ac:dyDescent="0.25"/>
  <cols>
    <col min="1" max="1" width="7.85546875" hidden="1" customWidth="1"/>
    <col min="2" max="2" width="6.140625"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123</v>
      </c>
      <c r="B1" s="9">
        <v>0</v>
      </c>
      <c r="C1" s="24"/>
      <c r="D1" s="25" t="s">
        <v>21</v>
      </c>
      <c r="E1" s="21" t="s">
        <v>306</v>
      </c>
      <c r="F1" s="21" t="s">
        <v>307</v>
      </c>
    </row>
    <row r="2" spans="1:6" ht="60" x14ac:dyDescent="0.25">
      <c r="A2" s="19" t="s">
        <v>156</v>
      </c>
      <c r="B2" s="10">
        <v>1</v>
      </c>
      <c r="C2" s="26" t="str">
        <f t="shared" ref="C2:C8" si="0">IF(B2=0,"",CONCATENATE(A2,"-",B2))</f>
        <v>MM-1</v>
      </c>
      <c r="D2" s="28" t="s">
        <v>361</v>
      </c>
      <c r="E2" s="22"/>
      <c r="F2" s="22"/>
    </row>
    <row r="3" spans="1:6" x14ac:dyDescent="0.25">
      <c r="A3" s="19" t="s">
        <v>156</v>
      </c>
      <c r="B3" s="10">
        <v>2</v>
      </c>
      <c r="C3" s="26" t="str">
        <f t="shared" si="0"/>
        <v>MM-2</v>
      </c>
      <c r="D3" s="28" t="s">
        <v>78</v>
      </c>
      <c r="E3" s="22"/>
      <c r="F3" s="22"/>
    </row>
    <row r="4" spans="1:6" ht="30" x14ac:dyDescent="0.25">
      <c r="A4" s="19" t="s">
        <v>156</v>
      </c>
      <c r="B4" s="10">
        <v>3</v>
      </c>
      <c r="C4" s="26" t="str">
        <f t="shared" si="0"/>
        <v>MM-3</v>
      </c>
      <c r="D4" s="28" t="s">
        <v>79</v>
      </c>
      <c r="E4" s="22"/>
      <c r="F4" s="22"/>
    </row>
    <row r="5" spans="1:6" ht="30" x14ac:dyDescent="0.25">
      <c r="A5" s="19" t="s">
        <v>156</v>
      </c>
      <c r="B5" s="10">
        <v>4</v>
      </c>
      <c r="C5" s="26" t="str">
        <f t="shared" si="0"/>
        <v>MM-4</v>
      </c>
      <c r="D5" s="28" t="s">
        <v>80</v>
      </c>
      <c r="E5" s="22"/>
      <c r="F5" s="22"/>
    </row>
    <row r="6" spans="1:6" ht="30" x14ac:dyDescent="0.25">
      <c r="A6" s="19" t="s">
        <v>156</v>
      </c>
      <c r="B6" s="10">
        <v>5</v>
      </c>
      <c r="C6" s="26" t="str">
        <f t="shared" si="0"/>
        <v>MM-5</v>
      </c>
      <c r="D6" s="28" t="s">
        <v>81</v>
      </c>
      <c r="E6" s="22"/>
      <c r="F6" s="22"/>
    </row>
    <row r="7" spans="1:6" x14ac:dyDescent="0.25">
      <c r="A7" s="19" t="s">
        <v>156</v>
      </c>
      <c r="B7" s="10">
        <v>6</v>
      </c>
      <c r="C7" s="26" t="str">
        <f t="shared" si="0"/>
        <v>MM-6</v>
      </c>
      <c r="D7" s="28" t="s">
        <v>82</v>
      </c>
      <c r="E7" s="22"/>
      <c r="F7" s="22"/>
    </row>
    <row r="8" spans="1:6" x14ac:dyDescent="0.25">
      <c r="A8" s="19" t="s">
        <v>156</v>
      </c>
      <c r="B8" s="10">
        <v>7</v>
      </c>
      <c r="C8" s="26" t="str">
        <f t="shared" si="0"/>
        <v>MM-7</v>
      </c>
      <c r="D8" s="28" t="s">
        <v>83</v>
      </c>
      <c r="E8" s="22"/>
      <c r="F8" s="22"/>
    </row>
  </sheetData>
  <sheetProtection password="E0F5" sheet="1" objects="1" scenarios="1" insertHyperlinks="0"/>
  <protectedRanges>
    <protectedRange algorithmName="SHA-512" hashValue="+bTRzEEOWEXorpjmIrVBM1Q3bMjjTmUnQcrWyF4xi4VotQRBjJW/t7U6EwscJjErLNar8zR17yhaCYjXC3lPBQ==" saltValue="cW1UFXxwmPHnIyAh9TVVjg==" spinCount="100000" sqref="E2:F8" name="mm"/>
    <protectedRange algorithmName="SHA-512" hashValue="EdD4aeMtvQ9HasUZW1ODuNvQGCvF9ofseS6niL5bV8HryyaalgY+AceHFYyEfxXldz2iCAH7CMzWdBO1Eg9/bA==" saltValue="MHcBM0+DCOqOWpa5kzSu2w==" spinCount="100000" sqref="E1:F8" name="VendorResponse"/>
  </protectedRange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'Summary Sheet'!$AA$3:$AA$5</xm:f>
          </x14:formula1>
          <xm:sqref>E2:E8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C7" workbookViewId="0">
      <selection activeCell="E11" sqref="E11"/>
    </sheetView>
  </sheetViews>
  <sheetFormatPr defaultRowHeight="15" x14ac:dyDescent="0.25"/>
  <cols>
    <col min="1" max="1" width="27.5703125" hidden="1" customWidth="1"/>
    <col min="2" max="2" width="3"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122</v>
      </c>
      <c r="B1" s="9">
        <v>0</v>
      </c>
      <c r="C1" s="24"/>
      <c r="D1" s="25" t="s">
        <v>20</v>
      </c>
      <c r="E1" s="21" t="s">
        <v>306</v>
      </c>
      <c r="F1" s="21" t="s">
        <v>307</v>
      </c>
    </row>
    <row r="2" spans="1:6" ht="90" x14ac:dyDescent="0.25">
      <c r="A2" s="19" t="s">
        <v>155</v>
      </c>
      <c r="B2" s="10">
        <v>1</v>
      </c>
      <c r="C2" s="26" t="str">
        <f t="shared" ref="C2:C10" si="0">IF(B2=0,"",CONCATENATE(A2,"-",B2))</f>
        <v>NGF-1</v>
      </c>
      <c r="D2" s="28" t="s">
        <v>153</v>
      </c>
      <c r="E2" s="22"/>
      <c r="F2" s="22"/>
    </row>
    <row r="3" spans="1:6" ht="30" x14ac:dyDescent="0.25">
      <c r="A3" s="19" t="s">
        <v>155</v>
      </c>
      <c r="B3" s="10">
        <v>10</v>
      </c>
      <c r="C3" s="26" t="str">
        <f t="shared" si="0"/>
        <v>NGF-10</v>
      </c>
      <c r="D3" s="28" t="s">
        <v>196</v>
      </c>
      <c r="E3" s="22"/>
      <c r="F3" s="22"/>
    </row>
    <row r="4" spans="1:6" x14ac:dyDescent="0.25">
      <c r="A4" s="19" t="s">
        <v>155</v>
      </c>
      <c r="B4" s="10">
        <v>11</v>
      </c>
      <c r="C4" s="26" t="str">
        <f t="shared" si="0"/>
        <v>NGF-11</v>
      </c>
      <c r="D4" s="28" t="s">
        <v>299</v>
      </c>
      <c r="E4" s="22"/>
      <c r="F4" s="22"/>
    </row>
    <row r="5" spans="1:6" ht="30" x14ac:dyDescent="0.25">
      <c r="A5" s="19" t="s">
        <v>155</v>
      </c>
      <c r="B5" s="10">
        <v>12</v>
      </c>
      <c r="C5" s="26" t="str">
        <f t="shared" si="0"/>
        <v>NGF-12</v>
      </c>
      <c r="D5" s="28" t="s">
        <v>188</v>
      </c>
      <c r="E5" s="22"/>
      <c r="F5" s="22"/>
    </row>
    <row r="6" spans="1:6" ht="30" x14ac:dyDescent="0.25">
      <c r="A6" s="19" t="s">
        <v>155</v>
      </c>
      <c r="B6" s="10">
        <v>13</v>
      </c>
      <c r="C6" s="26" t="str">
        <f t="shared" si="0"/>
        <v>NGF-13</v>
      </c>
      <c r="D6" s="28" t="s">
        <v>239</v>
      </c>
      <c r="E6" s="22"/>
      <c r="F6" s="22"/>
    </row>
    <row r="7" spans="1:6" ht="30" x14ac:dyDescent="0.25">
      <c r="A7" s="19" t="s">
        <v>155</v>
      </c>
      <c r="B7" s="10">
        <v>14</v>
      </c>
      <c r="C7" s="26" t="str">
        <f t="shared" si="0"/>
        <v>NGF-14</v>
      </c>
      <c r="D7" s="28" t="s">
        <v>252</v>
      </c>
      <c r="E7" s="22"/>
      <c r="F7" s="22"/>
    </row>
    <row r="8" spans="1:6" ht="45" x14ac:dyDescent="0.25">
      <c r="A8" s="19" t="s">
        <v>155</v>
      </c>
      <c r="B8" s="10">
        <v>15</v>
      </c>
      <c r="C8" s="26" t="str">
        <f t="shared" si="0"/>
        <v>NGF-15</v>
      </c>
      <c r="D8" s="28" t="s">
        <v>354</v>
      </c>
      <c r="E8" s="22"/>
      <c r="F8" s="22"/>
    </row>
    <row r="9" spans="1:6" ht="45" x14ac:dyDescent="0.25">
      <c r="A9" s="19" t="s">
        <v>155</v>
      </c>
      <c r="B9" s="10">
        <v>16</v>
      </c>
      <c r="C9" s="26" t="str">
        <f t="shared" si="0"/>
        <v>NGF-16</v>
      </c>
      <c r="D9" s="28" t="s">
        <v>353</v>
      </c>
      <c r="E9" s="22"/>
      <c r="F9" s="22"/>
    </row>
    <row r="10" spans="1:6" ht="30" x14ac:dyDescent="0.25">
      <c r="A10" s="19" t="s">
        <v>155</v>
      </c>
      <c r="B10" s="10">
        <v>17</v>
      </c>
      <c r="C10" s="26" t="str">
        <f t="shared" si="0"/>
        <v>NGF-17</v>
      </c>
      <c r="D10" s="28" t="s">
        <v>355</v>
      </c>
      <c r="E10" s="22"/>
      <c r="F10" s="22"/>
    </row>
    <row r="11" spans="1:6" ht="75" x14ac:dyDescent="0.25">
      <c r="A11" s="19" t="s">
        <v>155</v>
      </c>
      <c r="B11" s="10">
        <v>18</v>
      </c>
      <c r="C11" s="26" t="str">
        <f t="shared" ref="C11" si="1">IF(B11=0,"",CONCATENATE(A11,"-",B11))</f>
        <v>NGF-18</v>
      </c>
      <c r="D11" s="32" t="s">
        <v>363</v>
      </c>
      <c r="E11" s="22"/>
      <c r="F11" s="22"/>
    </row>
  </sheetData>
  <sheetProtection password="E0F5" sheet="1" objects="1" scenarios="1" insertHyperlinks="0"/>
  <protectedRanges>
    <protectedRange algorithmName="SHA-512" hashValue="DIvs0jGLo9T2/BsftHvwl35xzbuDVBdX1FF+sXiLkm58z6K1U7N2uJGZ49SRT1Bt0BXEOJYRYfH2y7iIa+rgkg==" saltValue="C1+TYeCx5kFwzfFxV+RqQw==" spinCount="100000" sqref="E2:F11" name="ng"/>
    <protectedRange algorithmName="SHA-512" hashValue="EdD4aeMtvQ9HasUZW1ODuNvQGCvF9ofseS6niL5bV8HryyaalgY+AceHFYyEfxXldz2iCAH7CMzWdBO1Eg9/bA==" saltValue="MHcBM0+DCOqOWpa5kzSu2w==" spinCount="100000" sqref="E1:F11" name="VendorResponse_1"/>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C7" workbookViewId="0">
      <selection activeCell="D17" sqref="D17"/>
    </sheetView>
  </sheetViews>
  <sheetFormatPr defaultRowHeight="15" x14ac:dyDescent="0.25"/>
  <cols>
    <col min="1" max="1" width="7.85546875" hidden="1" customWidth="1"/>
    <col min="2" max="2" width="6.140625"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119</v>
      </c>
      <c r="B1" s="9">
        <v>0</v>
      </c>
      <c r="C1" s="24"/>
      <c r="D1" s="25" t="s">
        <v>17</v>
      </c>
      <c r="E1" s="21" t="s">
        <v>306</v>
      </c>
      <c r="F1" s="21" t="s">
        <v>307</v>
      </c>
    </row>
    <row r="2" spans="1:6" ht="45" x14ac:dyDescent="0.25">
      <c r="A2" s="19" t="s">
        <v>154</v>
      </c>
      <c r="B2" s="10">
        <v>1</v>
      </c>
      <c r="C2" s="26" t="str">
        <f t="shared" ref="C2:C16" si="0">IF(B2=0,"",CONCATENATE(A2,"-",B2))</f>
        <v>VR-1</v>
      </c>
      <c r="D2" s="27" t="s">
        <v>97</v>
      </c>
      <c r="E2" s="22"/>
      <c r="F2" s="22"/>
    </row>
    <row r="3" spans="1:6" ht="30" x14ac:dyDescent="0.25">
      <c r="A3" s="19" t="s">
        <v>154</v>
      </c>
      <c r="B3" s="10" t="s">
        <v>106</v>
      </c>
      <c r="C3" s="26" t="str">
        <f t="shared" si="0"/>
        <v>VR-1a</v>
      </c>
      <c r="D3" s="27" t="s">
        <v>98</v>
      </c>
      <c r="E3" s="22"/>
      <c r="F3" s="22"/>
    </row>
    <row r="4" spans="1:6" ht="45" x14ac:dyDescent="0.25">
      <c r="A4" s="19" t="s">
        <v>154</v>
      </c>
      <c r="B4" s="10" t="s">
        <v>107</v>
      </c>
      <c r="C4" s="26" t="str">
        <f t="shared" si="0"/>
        <v>VR-1b</v>
      </c>
      <c r="D4" s="27" t="s">
        <v>148</v>
      </c>
      <c r="E4" s="22"/>
      <c r="F4" s="22"/>
    </row>
    <row r="5" spans="1:6" ht="30" x14ac:dyDescent="0.25">
      <c r="A5" s="19" t="s">
        <v>154</v>
      </c>
      <c r="B5" s="10" t="s">
        <v>108</v>
      </c>
      <c r="C5" s="26" t="str">
        <f t="shared" si="0"/>
        <v>VR-1c</v>
      </c>
      <c r="D5" s="27" t="s">
        <v>6</v>
      </c>
      <c r="E5" s="22"/>
      <c r="F5" s="22"/>
    </row>
    <row r="6" spans="1:6" ht="30" x14ac:dyDescent="0.25">
      <c r="A6" s="19" t="s">
        <v>154</v>
      </c>
      <c r="B6" s="10" t="s">
        <v>109</v>
      </c>
      <c r="C6" s="26" t="str">
        <f t="shared" si="0"/>
        <v>VR-1d</v>
      </c>
      <c r="D6" s="27" t="s">
        <v>7</v>
      </c>
      <c r="E6" s="22"/>
      <c r="F6" s="22"/>
    </row>
    <row r="7" spans="1:6" ht="60" x14ac:dyDescent="0.25">
      <c r="A7" s="19" t="s">
        <v>154</v>
      </c>
      <c r="B7" s="10">
        <v>2</v>
      </c>
      <c r="C7" s="26" t="str">
        <f t="shared" si="0"/>
        <v>VR-2</v>
      </c>
      <c r="D7" s="27" t="s">
        <v>336</v>
      </c>
      <c r="E7" s="22"/>
      <c r="F7" s="22"/>
    </row>
    <row r="8" spans="1:6" x14ac:dyDescent="0.25">
      <c r="A8" s="19" t="s">
        <v>154</v>
      </c>
      <c r="B8" s="10">
        <v>3</v>
      </c>
      <c r="C8" s="26" t="str">
        <f t="shared" si="0"/>
        <v>VR-3</v>
      </c>
      <c r="D8" s="27" t="s">
        <v>179</v>
      </c>
      <c r="E8" s="22"/>
      <c r="F8" s="22"/>
    </row>
    <row r="9" spans="1:6" ht="30" x14ac:dyDescent="0.25">
      <c r="A9" s="19" t="s">
        <v>154</v>
      </c>
      <c r="B9" s="10">
        <v>4</v>
      </c>
      <c r="C9" s="26" t="str">
        <f t="shared" si="0"/>
        <v>VR-4</v>
      </c>
      <c r="D9" s="27" t="s">
        <v>337</v>
      </c>
      <c r="E9" s="22"/>
      <c r="F9" s="22"/>
    </row>
    <row r="10" spans="1:6" ht="30" x14ac:dyDescent="0.25">
      <c r="A10" s="19" t="s">
        <v>154</v>
      </c>
      <c r="B10" s="10">
        <v>5</v>
      </c>
      <c r="C10" s="26" t="str">
        <f t="shared" si="0"/>
        <v>VR-5</v>
      </c>
      <c r="D10" s="27" t="s">
        <v>65</v>
      </c>
      <c r="E10" s="22"/>
      <c r="F10" s="22"/>
    </row>
    <row r="11" spans="1:6" ht="30" x14ac:dyDescent="0.25">
      <c r="A11" s="19" t="s">
        <v>154</v>
      </c>
      <c r="B11" s="10">
        <v>6</v>
      </c>
      <c r="C11" s="26" t="str">
        <f t="shared" si="0"/>
        <v>VR-6</v>
      </c>
      <c r="D11" s="27" t="s">
        <v>236</v>
      </c>
      <c r="E11" s="22"/>
      <c r="F11" s="22"/>
    </row>
    <row r="12" spans="1:6" ht="30" x14ac:dyDescent="0.25">
      <c r="A12" s="19" t="s">
        <v>154</v>
      </c>
      <c r="B12" s="10">
        <v>7</v>
      </c>
      <c r="C12" s="26" t="str">
        <f t="shared" si="0"/>
        <v>VR-7</v>
      </c>
      <c r="D12" s="27" t="s">
        <v>66</v>
      </c>
      <c r="E12" s="22"/>
      <c r="F12" s="22"/>
    </row>
    <row r="13" spans="1:6" ht="30" x14ac:dyDescent="0.25">
      <c r="A13" s="19" t="s">
        <v>154</v>
      </c>
      <c r="B13" s="10">
        <v>8</v>
      </c>
      <c r="C13" s="26" t="str">
        <f t="shared" si="0"/>
        <v>VR-8</v>
      </c>
      <c r="D13" s="27" t="s">
        <v>344</v>
      </c>
      <c r="E13" s="22"/>
      <c r="F13" s="22"/>
    </row>
    <row r="14" spans="1:6" ht="45" x14ac:dyDescent="0.25">
      <c r="A14" s="19" t="s">
        <v>154</v>
      </c>
      <c r="B14" s="10">
        <v>9</v>
      </c>
      <c r="C14" s="26" t="str">
        <f t="shared" si="0"/>
        <v>VR-9</v>
      </c>
      <c r="D14" s="27" t="s">
        <v>62</v>
      </c>
      <c r="E14" s="22"/>
      <c r="F14" s="22"/>
    </row>
    <row r="15" spans="1:6" ht="45" x14ac:dyDescent="0.25">
      <c r="A15" s="19" t="s">
        <v>154</v>
      </c>
      <c r="B15" s="10">
        <v>10</v>
      </c>
      <c r="C15" s="26" t="str">
        <f t="shared" si="0"/>
        <v>VR-10</v>
      </c>
      <c r="D15" s="27" t="s">
        <v>338</v>
      </c>
      <c r="E15" s="22"/>
      <c r="F15" s="22"/>
    </row>
    <row r="16" spans="1:6" ht="45" x14ac:dyDescent="0.25">
      <c r="A16" s="19" t="s">
        <v>154</v>
      </c>
      <c r="B16" s="10">
        <v>11</v>
      </c>
      <c r="C16" s="26" t="str">
        <f t="shared" si="0"/>
        <v>VR-11</v>
      </c>
      <c r="D16" s="27" t="s">
        <v>64</v>
      </c>
      <c r="E16" s="22"/>
      <c r="F16" s="22"/>
    </row>
  </sheetData>
  <sheetProtection password="E0F5" sheet="1" objects="1" scenarios="1" insertHyperlinks="0"/>
  <protectedRanges>
    <protectedRange algorithmName="SHA-512" hashValue="eHt1Ew7W/pvWT/lKmNFEcuPsTY63X1rylUhZQ1/zbA1TtJofMNme84iVB3S1hrWWI536+VKLS2uwnk9T29YjFQ==" saltValue="zqPczuaWWxRdaW5pioRw7w==" spinCount="100000" sqref="E2:F16" name="ivr"/>
    <protectedRange algorithmName="SHA-512" hashValue="EdD4aeMtvQ9HasUZW1ODuNvQGCvF9ofseS6niL5bV8HryyaalgY+AceHFYyEfxXldz2iCAH7CMzWdBO1Eg9/bA==" saltValue="MHcBM0+DCOqOWpa5kzSu2w==" spinCount="100000" sqref="E1:F16" name="VendorResponse"/>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C9" workbookViewId="0">
      <selection activeCell="F18" sqref="F18"/>
    </sheetView>
  </sheetViews>
  <sheetFormatPr defaultRowHeight="15" x14ac:dyDescent="0.25"/>
  <cols>
    <col min="1" max="2" width="4.85546875" hidden="1" customWidth="1"/>
    <col min="3" max="3" width="4.85546875" style="29" customWidth="1"/>
    <col min="4" max="4" width="73.140625" style="29" customWidth="1"/>
    <col min="5" max="5" width="6.5703125" style="23" bestFit="1" customWidth="1"/>
    <col min="6" max="6" width="56.28515625" style="23" customWidth="1"/>
  </cols>
  <sheetData>
    <row r="1" spans="1:6" ht="39" x14ac:dyDescent="0.4">
      <c r="A1" s="18" t="s">
        <v>117</v>
      </c>
      <c r="B1" s="9">
        <v>0</v>
      </c>
      <c r="C1" s="24"/>
      <c r="D1" s="25" t="s">
        <v>16</v>
      </c>
      <c r="E1" s="21" t="s">
        <v>306</v>
      </c>
      <c r="F1" s="21" t="s">
        <v>307</v>
      </c>
    </row>
    <row r="2" spans="1:6" ht="60" x14ac:dyDescent="0.25">
      <c r="A2" s="19" t="s">
        <v>167</v>
      </c>
      <c r="B2" s="10">
        <v>1</v>
      </c>
      <c r="C2" s="26" t="str">
        <f t="shared" ref="C2:C17" si="0">IF(B2=0,"",CONCATENATE(A2,"-",B2))</f>
        <v>Q-1</v>
      </c>
      <c r="D2" s="27" t="s">
        <v>58</v>
      </c>
      <c r="E2" s="22"/>
      <c r="F2" s="22"/>
    </row>
    <row r="3" spans="1:6" ht="30" x14ac:dyDescent="0.25">
      <c r="A3" s="19" t="s">
        <v>167</v>
      </c>
      <c r="B3" s="10" t="s">
        <v>106</v>
      </c>
      <c r="C3" s="26" t="str">
        <f t="shared" si="0"/>
        <v>Q-1a</v>
      </c>
      <c r="D3" s="27" t="s">
        <v>140</v>
      </c>
      <c r="E3" s="22"/>
      <c r="F3" s="22"/>
    </row>
    <row r="4" spans="1:6" x14ac:dyDescent="0.25">
      <c r="A4" s="19" t="s">
        <v>167</v>
      </c>
      <c r="B4" s="10" t="s">
        <v>107</v>
      </c>
      <c r="C4" s="26" t="str">
        <f t="shared" si="0"/>
        <v>Q-1b</v>
      </c>
      <c r="D4" s="27" t="s">
        <v>141</v>
      </c>
      <c r="E4" s="22"/>
      <c r="F4" s="22"/>
    </row>
    <row r="5" spans="1:6" x14ac:dyDescent="0.25">
      <c r="A5" s="19" t="s">
        <v>167</v>
      </c>
      <c r="B5" s="10" t="s">
        <v>108</v>
      </c>
      <c r="C5" s="26" t="str">
        <f t="shared" si="0"/>
        <v>Q-1c</v>
      </c>
      <c r="D5" s="27" t="s">
        <v>142</v>
      </c>
      <c r="E5" s="22"/>
      <c r="F5" s="22"/>
    </row>
    <row r="6" spans="1:6" x14ac:dyDescent="0.25">
      <c r="A6" s="19" t="s">
        <v>167</v>
      </c>
      <c r="B6" s="10" t="s">
        <v>109</v>
      </c>
      <c r="C6" s="26" t="str">
        <f t="shared" si="0"/>
        <v>Q-1d</v>
      </c>
      <c r="D6" s="27" t="s">
        <v>143</v>
      </c>
      <c r="E6" s="22"/>
      <c r="F6" s="22"/>
    </row>
    <row r="7" spans="1:6" x14ac:dyDescent="0.25">
      <c r="A7" s="19" t="s">
        <v>167</v>
      </c>
      <c r="B7" s="10" t="s">
        <v>110</v>
      </c>
      <c r="C7" s="26" t="str">
        <f t="shared" si="0"/>
        <v>Q-1e</v>
      </c>
      <c r="D7" s="27" t="s">
        <v>144</v>
      </c>
      <c r="E7" s="22"/>
      <c r="F7" s="22"/>
    </row>
    <row r="8" spans="1:6" x14ac:dyDescent="0.25">
      <c r="A8" s="19" t="s">
        <v>167</v>
      </c>
      <c r="B8" s="10" t="s">
        <v>111</v>
      </c>
      <c r="C8" s="26" t="str">
        <f t="shared" si="0"/>
        <v>Q-1f</v>
      </c>
      <c r="D8" s="27" t="s">
        <v>145</v>
      </c>
      <c r="E8" s="22"/>
      <c r="F8" s="22"/>
    </row>
    <row r="9" spans="1:6" x14ac:dyDescent="0.25">
      <c r="A9" s="19" t="s">
        <v>167</v>
      </c>
      <c r="B9" s="10" t="s">
        <v>112</v>
      </c>
      <c r="C9" s="26" t="str">
        <f t="shared" si="0"/>
        <v>Q-1g</v>
      </c>
      <c r="D9" s="27" t="s">
        <v>146</v>
      </c>
      <c r="E9" s="22"/>
      <c r="F9" s="22"/>
    </row>
    <row r="10" spans="1:6" x14ac:dyDescent="0.25">
      <c r="A10" s="19" t="s">
        <v>167</v>
      </c>
      <c r="B10" s="10" t="s">
        <v>113</v>
      </c>
      <c r="C10" s="26" t="str">
        <f t="shared" si="0"/>
        <v>Q-1h</v>
      </c>
      <c r="D10" s="27" t="s">
        <v>147</v>
      </c>
      <c r="E10" s="22"/>
      <c r="F10" s="22"/>
    </row>
    <row r="11" spans="1:6" ht="30" x14ac:dyDescent="0.25">
      <c r="A11" s="19" t="s">
        <v>167</v>
      </c>
      <c r="B11" s="10" t="s">
        <v>118</v>
      </c>
      <c r="C11" s="26" t="str">
        <f t="shared" si="0"/>
        <v>Q-1i</v>
      </c>
      <c r="D11" s="27" t="s">
        <v>193</v>
      </c>
      <c r="E11" s="22"/>
      <c r="F11" s="22"/>
    </row>
    <row r="12" spans="1:6" x14ac:dyDescent="0.25">
      <c r="A12" s="19" t="s">
        <v>167</v>
      </c>
      <c r="B12" s="10" t="s">
        <v>194</v>
      </c>
      <c r="C12" s="26" t="str">
        <f t="shared" si="0"/>
        <v>Q-1j</v>
      </c>
      <c r="D12" s="27" t="s">
        <v>195</v>
      </c>
      <c r="E12" s="22"/>
      <c r="F12" s="22"/>
    </row>
    <row r="13" spans="1:6" ht="45" x14ac:dyDescent="0.25">
      <c r="A13" s="19" t="s">
        <v>167</v>
      </c>
      <c r="B13" s="10">
        <v>2</v>
      </c>
      <c r="C13" s="26" t="str">
        <f t="shared" si="0"/>
        <v>Q-2</v>
      </c>
      <c r="D13" s="27" t="s">
        <v>59</v>
      </c>
      <c r="E13" s="22"/>
      <c r="F13" s="22"/>
    </row>
    <row r="14" spans="1:6" ht="45" x14ac:dyDescent="0.25">
      <c r="A14" s="19" t="s">
        <v>167</v>
      </c>
      <c r="B14" s="10">
        <v>3</v>
      </c>
      <c r="C14" s="26" t="str">
        <f t="shared" si="0"/>
        <v>Q-3</v>
      </c>
      <c r="D14" s="27" t="s">
        <v>286</v>
      </c>
      <c r="E14" s="22"/>
      <c r="F14" s="22"/>
    </row>
    <row r="15" spans="1:6" ht="45" x14ac:dyDescent="0.25">
      <c r="A15" s="19" t="s">
        <v>167</v>
      </c>
      <c r="B15" s="10">
        <v>4</v>
      </c>
      <c r="C15" s="26" t="str">
        <f t="shared" si="0"/>
        <v>Q-4</v>
      </c>
      <c r="D15" s="27" t="s">
        <v>60</v>
      </c>
      <c r="E15" s="22"/>
      <c r="F15" s="22"/>
    </row>
    <row r="16" spans="1:6" ht="30" x14ac:dyDescent="0.25">
      <c r="A16" s="19" t="s">
        <v>167</v>
      </c>
      <c r="B16" s="10">
        <v>5</v>
      </c>
      <c r="C16" s="26" t="str">
        <f t="shared" si="0"/>
        <v>Q-5</v>
      </c>
      <c r="D16" s="27" t="s">
        <v>234</v>
      </c>
      <c r="E16" s="22"/>
      <c r="F16" s="22"/>
    </row>
    <row r="17" spans="1:6" ht="60" x14ac:dyDescent="0.25">
      <c r="A17" s="19" t="s">
        <v>167</v>
      </c>
      <c r="B17" s="10">
        <v>6</v>
      </c>
      <c r="C17" s="26" t="str">
        <f t="shared" si="0"/>
        <v>Q-6</v>
      </c>
      <c r="D17" s="27" t="s">
        <v>235</v>
      </c>
      <c r="E17" s="22"/>
      <c r="F17" s="22"/>
    </row>
    <row r="18" spans="1:6" x14ac:dyDescent="0.25">
      <c r="A18" s="19" t="s">
        <v>167</v>
      </c>
      <c r="B18" s="10">
        <v>7</v>
      </c>
      <c r="C18" s="26" t="str">
        <f t="shared" ref="C18" si="1">IF(B18=0,"",CONCATENATE(A18,"-",B18))</f>
        <v>Q-7</v>
      </c>
      <c r="D18" s="27" t="s">
        <v>362</v>
      </c>
      <c r="E18" s="22"/>
      <c r="F18" s="22"/>
    </row>
  </sheetData>
  <sheetProtection password="E0F5" sheet="1" objects="1" scenarios="1" insertHyperlinks="0"/>
  <protectedRanges>
    <protectedRange algorithmName="SHA-512" hashValue="RbTCrQ4u5BTLNwUJW4unzE/oozGKik8FZqb2uESjCstsV9OFm+fMaGDLzlDYa94XCveP4Sowe194WhiuYTQygQ==" saltValue="unyz1HWnkbkS3oDA6XvoIQ==" spinCount="100000" sqref="E2:F18" name="tq"/>
    <protectedRange algorithmName="SHA-512" hashValue="EdD4aeMtvQ9HasUZW1ODuNvQGCvF9ofseS6niL5bV8HryyaalgY+AceHFYyEfxXldz2iCAH7CMzWdBO1Eg9/bA==" saltValue="MHcBM0+DCOqOWpa5kzSu2w==" spinCount="100000" sqref="E1:F18" name="VendorResponse_1"/>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C13" workbookViewId="0">
      <selection activeCell="F15" sqref="F15"/>
    </sheetView>
  </sheetViews>
  <sheetFormatPr defaultRowHeight="15" x14ac:dyDescent="0.25"/>
  <cols>
    <col min="1" max="1" width="7.85546875" hidden="1" customWidth="1"/>
    <col min="2" max="2" width="6.140625" hidden="1" customWidth="1"/>
    <col min="3" max="3" width="7.28515625" style="29" bestFit="1" customWidth="1"/>
    <col min="4" max="4" width="73.140625" style="29" customWidth="1"/>
    <col min="5" max="5" width="6.5703125" style="23" bestFit="1" customWidth="1"/>
    <col min="6" max="6" width="56.28515625" style="23" customWidth="1"/>
  </cols>
  <sheetData>
    <row r="1" spans="1:6" ht="19.5" x14ac:dyDescent="0.4">
      <c r="A1" s="18" t="s">
        <v>116</v>
      </c>
      <c r="B1" s="9">
        <v>0</v>
      </c>
      <c r="C1" s="24"/>
      <c r="D1" s="25" t="s">
        <v>15</v>
      </c>
      <c r="E1" s="21" t="s">
        <v>306</v>
      </c>
      <c r="F1" s="21" t="s">
        <v>307</v>
      </c>
    </row>
    <row r="2" spans="1:6" ht="30" x14ac:dyDescent="0.25">
      <c r="A2" s="19" t="s">
        <v>158</v>
      </c>
      <c r="B2" s="10">
        <v>1</v>
      </c>
      <c r="C2" s="26" t="str">
        <f>IF(B2=0,"",CONCATENATE(A2,"-",B2))</f>
        <v>ALI-1</v>
      </c>
      <c r="D2" s="27" t="s">
        <v>51</v>
      </c>
      <c r="E2" s="22"/>
      <c r="F2" s="22"/>
    </row>
    <row r="3" spans="1:6" x14ac:dyDescent="0.25">
      <c r="A3" s="19" t="s">
        <v>158</v>
      </c>
      <c r="B3" s="10">
        <v>2</v>
      </c>
      <c r="C3" s="26" t="str">
        <f t="shared" ref="C3:C15" si="0">IF(B3=0,"",CONCATENATE(A3,"-",B3))</f>
        <v>ALI-2</v>
      </c>
      <c r="D3" s="27" t="s">
        <v>302</v>
      </c>
      <c r="E3" s="22"/>
      <c r="F3" s="22"/>
    </row>
    <row r="4" spans="1:6" x14ac:dyDescent="0.25">
      <c r="A4" s="19" t="s">
        <v>158</v>
      </c>
      <c r="B4" s="10">
        <v>3</v>
      </c>
      <c r="C4" s="26" t="str">
        <f t="shared" si="0"/>
        <v>ALI-3</v>
      </c>
      <c r="D4" s="27" t="s">
        <v>303</v>
      </c>
      <c r="E4" s="22"/>
      <c r="F4" s="22"/>
    </row>
    <row r="5" spans="1:6" ht="45" x14ac:dyDescent="0.25">
      <c r="A5" s="19" t="s">
        <v>158</v>
      </c>
      <c r="B5" s="10">
        <v>4</v>
      </c>
      <c r="C5" s="26" t="str">
        <f t="shared" si="0"/>
        <v>ALI-4</v>
      </c>
      <c r="D5" s="27" t="s">
        <v>52</v>
      </c>
      <c r="E5" s="22"/>
      <c r="F5" s="22"/>
    </row>
    <row r="6" spans="1:6" ht="30" x14ac:dyDescent="0.25">
      <c r="A6" s="19" t="s">
        <v>158</v>
      </c>
      <c r="B6" s="10">
        <v>5</v>
      </c>
      <c r="C6" s="26" t="str">
        <f t="shared" si="0"/>
        <v>ALI-5</v>
      </c>
      <c r="D6" s="27" t="s">
        <v>53</v>
      </c>
      <c r="E6" s="22"/>
      <c r="F6" s="22"/>
    </row>
    <row r="7" spans="1:6" ht="30" x14ac:dyDescent="0.25">
      <c r="A7" s="19" t="s">
        <v>158</v>
      </c>
      <c r="B7" s="10">
        <v>6</v>
      </c>
      <c r="C7" s="26" t="str">
        <f t="shared" si="0"/>
        <v>ALI-6</v>
      </c>
      <c r="D7" s="27" t="s">
        <v>177</v>
      </c>
      <c r="E7" s="22"/>
      <c r="F7" s="22"/>
    </row>
    <row r="8" spans="1:6" ht="30" x14ac:dyDescent="0.25">
      <c r="A8" s="19" t="s">
        <v>158</v>
      </c>
      <c r="B8" s="10">
        <v>7</v>
      </c>
      <c r="C8" s="26" t="str">
        <f t="shared" si="0"/>
        <v>ALI-7</v>
      </c>
      <c r="D8" s="27" t="s">
        <v>54</v>
      </c>
      <c r="E8" s="22"/>
      <c r="F8" s="22"/>
    </row>
    <row r="9" spans="1:6" x14ac:dyDescent="0.25">
      <c r="A9" s="19" t="s">
        <v>158</v>
      </c>
      <c r="B9" s="10">
        <v>8</v>
      </c>
      <c r="C9" s="26" t="str">
        <f t="shared" si="0"/>
        <v>ALI-8</v>
      </c>
      <c r="D9" s="27" t="s">
        <v>55</v>
      </c>
      <c r="E9" s="22"/>
      <c r="F9" s="22"/>
    </row>
    <row r="10" spans="1:6" ht="30" x14ac:dyDescent="0.25">
      <c r="A10" s="19" t="s">
        <v>158</v>
      </c>
      <c r="B10" s="10">
        <v>9</v>
      </c>
      <c r="C10" s="26" t="str">
        <f t="shared" si="0"/>
        <v>ALI-9</v>
      </c>
      <c r="D10" s="27" t="s">
        <v>304</v>
      </c>
      <c r="E10" s="22"/>
      <c r="F10" s="22"/>
    </row>
    <row r="11" spans="1:6" ht="90" x14ac:dyDescent="0.25">
      <c r="A11" s="19" t="s">
        <v>158</v>
      </c>
      <c r="B11" s="10">
        <v>10</v>
      </c>
      <c r="C11" s="26" t="str">
        <f t="shared" si="0"/>
        <v>ALI-10</v>
      </c>
      <c r="D11" s="27" t="s">
        <v>251</v>
      </c>
      <c r="E11" s="22"/>
      <c r="F11" s="22"/>
    </row>
    <row r="12" spans="1:6" ht="30" x14ac:dyDescent="0.25">
      <c r="A12" s="19" t="s">
        <v>158</v>
      </c>
      <c r="B12" s="10">
        <v>11</v>
      </c>
      <c r="C12" s="26" t="str">
        <f t="shared" si="0"/>
        <v>ALI-11</v>
      </c>
      <c r="D12" s="27" t="s">
        <v>178</v>
      </c>
      <c r="E12" s="22"/>
      <c r="F12" s="22"/>
    </row>
    <row r="13" spans="1:6" ht="75" x14ac:dyDescent="0.25">
      <c r="A13" s="19" t="s">
        <v>158</v>
      </c>
      <c r="B13" s="10">
        <v>12</v>
      </c>
      <c r="C13" s="26" t="str">
        <f t="shared" si="0"/>
        <v>ALI-12</v>
      </c>
      <c r="D13" s="27" t="s">
        <v>56</v>
      </c>
      <c r="E13" s="22"/>
      <c r="F13" s="22"/>
    </row>
    <row r="14" spans="1:6" ht="60" x14ac:dyDescent="0.25">
      <c r="A14" s="19" t="s">
        <v>158</v>
      </c>
      <c r="B14" s="10">
        <v>13</v>
      </c>
      <c r="C14" s="26" t="str">
        <f t="shared" si="0"/>
        <v>ALI-13</v>
      </c>
      <c r="D14" s="27" t="s">
        <v>57</v>
      </c>
      <c r="E14" s="22"/>
      <c r="F14" s="22"/>
    </row>
    <row r="15" spans="1:6" ht="30" x14ac:dyDescent="0.25">
      <c r="A15" s="19" t="s">
        <v>158</v>
      </c>
      <c r="B15" s="10">
        <v>14</v>
      </c>
      <c r="C15" s="26" t="str">
        <f t="shared" si="0"/>
        <v>ALI-14</v>
      </c>
      <c r="D15" s="27" t="s">
        <v>187</v>
      </c>
      <c r="E15" s="22"/>
      <c r="F15" s="22"/>
    </row>
  </sheetData>
  <sheetProtection sheet="1" objects="1" scenarios="1" insertHyperlinks="0"/>
  <protectedRanges>
    <protectedRange algorithmName="SHA-512" hashValue="2SiBNPKJqMe2a6XK9GxEIsJV4LImnDiqvOINw/HhtgT13pzQ2wvntrcy04Ea3OqPc9cWF3cAj2typnS8O1R0JA==" saltValue="ZG4ZUuBOVsdAmgrOdHkEzg==" spinCount="100000" sqref="E2:F15" name="ali"/>
    <protectedRange algorithmName="SHA-512" hashValue="EdD4aeMtvQ9HasUZW1ODuNvQGCvF9ofseS6niL5bV8HryyaalgY+AceHFYyEfxXldz2iCAH7CMzWdBO1Eg9/bA==" saltValue="MHcBM0+DCOqOWpa5kzSu2w==" spinCount="100000" sqref="E1:F15" name="VendorResponse_1"/>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Sheet'!$AA$3:$AA$5</xm:f>
          </x14:formula1>
          <xm:sqref>E2:E15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Summary Sheet</vt:lpstr>
      <vt:lpstr>Vendor Requirements</vt:lpstr>
      <vt:lpstr>PBX</vt:lpstr>
      <vt:lpstr>MIS</vt:lpstr>
      <vt:lpstr>MultiMedia</vt:lpstr>
      <vt:lpstr>NGFunctionality</vt:lpstr>
      <vt:lpstr>IVR</vt:lpstr>
      <vt:lpstr>TrunksQueues</vt:lpstr>
      <vt:lpstr>ALIDatabase</vt:lpstr>
      <vt:lpstr>CallFormats</vt:lpstr>
      <vt:lpstr>TechSpecs</vt:lpstr>
      <vt:lpstr>SysAdminMaint</vt:lpstr>
      <vt:lpstr>FutureExpansion</vt:lpstr>
      <vt:lpstr>FunctionsFeatures</vt:lpstr>
      <vt:lpstr>InterfacesStandards</vt:lpstr>
      <vt:lpstr>'Vendor Requirements'!Print_Area</vt:lpstr>
      <vt:lpstr>'Vendor Requirements'!Print_Titles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2019-11-06T19:05:21Z</dcterms:modified>
</cp:coreProperties>
</file>